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 11" sheetId="11" r:id="rId11"/>
    <sheet name="Прил 12" sheetId="12" r:id="rId12"/>
    <sheet name="Прил 13" sheetId="13" r:id="rId13"/>
  </sheets>
  <definedNames>
    <definedName name="_xlnm.Print_Titles" localSheetId="9">'Прил10'!$7:$7</definedName>
    <definedName name="_xlnm.Print_Titles" localSheetId="6">'Прил7'!$8:$9</definedName>
    <definedName name="_xlnm.Print_Titles" localSheetId="7">'Прил8'!$8:$9</definedName>
    <definedName name="_xlnm.Print_Titles" localSheetId="8">'Прил9'!$7:$7</definedName>
  </definedNames>
  <calcPr fullCalcOnLoad="1"/>
</workbook>
</file>

<file path=xl/sharedStrings.xml><?xml version="1.0" encoding="utf-8"?>
<sst xmlns="http://schemas.openxmlformats.org/spreadsheetml/2006/main" count="2444" uniqueCount="373">
  <si>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</si>
  <si>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</si>
  <si>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</si>
  <si>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</si>
  <si>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</si>
  <si>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</si>
  <si>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</si>
  <si>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</si>
  <si>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</si>
  <si>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</si>
  <si>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</si>
  <si>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</si>
  <si>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</si>
  <si>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</si>
  <si>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</si>
  <si>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</si>
  <si>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</si>
  <si>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</si>
  <si>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</si>
  <si>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</si>
  <si>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</si>
  <si>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</si>
  <si>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</si>
  <si>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</si>
  <si>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</si>
  <si>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</si>
  <si>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</si>
  <si>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</si>
  <si>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</si>
  <si>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</si>
  <si>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</si>
  <si>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</si>
  <si>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</si>
  <si>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</si>
  <si>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</si>
  <si>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</si>
  <si>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</si>
  <si>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</si>
  <si>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</si>
  <si>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</si>
  <si>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</si>
  <si>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</si>
  <si>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</si>
  <si>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</si>
  <si>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</si>
  <si>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</si>
  <si>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</si>
  <si>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</si>
  <si>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</si>
  <si>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</si>
  <si>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</si>
  <si>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</si>
  <si>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</si>
  <si>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</si>
  <si>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</si>
  <si>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</si>
  <si>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</si>
  <si>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</si>
  <si>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</si>
  <si>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</si>
  <si>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</si>
  <si>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</si>
  <si>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</si>
  <si>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</si>
  <si>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</si>
  <si>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</si>
  <si>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</si>
  <si>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</si>
  <si>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</si>
  <si>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</si>
  <si>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</si>
  <si>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</si>
  <si>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</si>
  <si>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</si>
  <si>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</si>
  <si>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</si>
  <si>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</si>
  <si>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</si>
  <si>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</si>
  <si>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</si>
  <si>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</si>
  <si>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</si>
  <si>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</si>
  <si>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</si>
  <si>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</si>
  <si>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</si>
  <si>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</si>
  <si>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</si>
  <si>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795 00 00</t>
  </si>
  <si>
    <t>Невыясненные поступления, зачисляемые в бюджеты поселений</t>
  </si>
  <si>
    <t>2 02 02999 10 0000 151</t>
  </si>
  <si>
    <t>Прочие субсидии бюджетам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</si>
  <si>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</si>
  <si>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</si>
  <si>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</si>
  <si>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</si>
  <si>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</si>
  <si>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</si>
  <si>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</si>
  <si>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</si>
  <si>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</si>
  <si>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</si>
  <si>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Сумма на 2012 год</t>
  </si>
  <si>
    <t>Формирование и содержание муниципального  архива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</si>
  <si>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</si>
  <si>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</si>
  <si>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</si>
  <si>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</si>
  <si>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</si>
  <si>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</si>
  <si>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</si>
  <si>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</si>
  <si>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</si>
  <si>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</si>
  <si>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</si>
  <si>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</si>
  <si>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</si>
  <si>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</si>
  <si>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</si>
  <si>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</si>
  <si>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</si>
  <si>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</si>
  <si>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</si>
  <si>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</si>
  <si>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</si>
  <si>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</si>
  <si>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</si>
  <si>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</si>
  <si>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</si>
  <si>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</si>
  <si>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</si>
  <si>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</si>
  <si>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</si>
  <si>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</si>
  <si>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</si>
  <si>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</si>
  <si>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</si>
  <si>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</si>
  <si>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</si>
  <si>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</si>
  <si>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</si>
  <si>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</si>
  <si>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</si>
  <si>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</si>
  <si>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</si>
  <si>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</si>
  <si>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</si>
  <si>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</si>
  <si>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</si>
  <si>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</si>
  <si>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</si>
  <si>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</si>
  <si>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</si>
  <si>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</si>
  <si>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</si>
  <si>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</si>
  <si>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2012 год, тыс.руб.</t>
  </si>
  <si>
    <t>2013 год, тыс.руб.</t>
  </si>
  <si>
    <t>к решению Собрания представителей Щекинского района</t>
  </si>
  <si>
    <t xml:space="preserve">"О внесении изменений в решение Собрания представителей </t>
  </si>
  <si>
    <t>Щекинского района от 24.12.2009г. №10/103</t>
  </si>
  <si>
    <t>"О бюджете муниципального образования</t>
  </si>
  <si>
    <t>Щекинский район на 2010 год и плановый период 2011 и 2012 годов"</t>
  </si>
  <si>
    <t>от_____________________ №_________________</t>
  </si>
  <si>
    <t>"О бюджете муниципального образования Ломинцевское</t>
  </si>
  <si>
    <t>182</t>
  </si>
  <si>
    <t>Федеральная налоговая служба</t>
  </si>
  <si>
    <t>1 01 02000 01 0000 110</t>
  </si>
  <si>
    <t>1 06 01000 00 0000 110</t>
  </si>
  <si>
    <t>1 06 06000 00 0000 110</t>
  </si>
  <si>
    <t>1 09 04000 00 0000 110</t>
  </si>
  <si>
    <t>1 17 01050 10 0000 180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</si>
  <si>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</si>
  <si>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</si>
  <si>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</si>
  <si>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</si>
  <si>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</si>
  <si>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000</t>
  </si>
  <si>
    <t>к решению Собрания депутатов МО Ломинцевское  "О бюджете  МО Ломинцевское Щекинского района на 2012 год и плановый период 2013 и 2014 годов"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</si>
  <si>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2012 году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</si>
  <si>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</si>
  <si>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</si>
  <si>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</si>
  <si>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</si>
  <si>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</si>
  <si>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</si>
  <si>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</si>
  <si>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</si>
  <si>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</si>
  <si>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</si>
  <si>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</si>
  <si>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</si>
  <si>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</si>
  <si>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</si>
  <si>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</si>
  <si>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</si>
  <si>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</si>
  <si>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</si>
  <si>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</si>
  <si>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</si>
  <si>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</si>
  <si>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</si>
  <si>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Щекинского района на 2012 год и плановый период 2013 и 2014 годов"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</si>
  <si>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</si>
  <si>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</si>
  <si>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</si>
  <si>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</si>
  <si>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</si>
  <si>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</si>
  <si>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</si>
  <si>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</si>
  <si>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</si>
  <si>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</si>
  <si>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</si>
  <si>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</si>
  <si>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</si>
  <si>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</si>
  <si>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</si>
  <si>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</si>
  <si>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</si>
  <si>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Нормативы распределения доходов в бюджет муниципального образования Ломинцевское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</si>
  <si>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</si>
  <si>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</si>
  <si>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</si>
  <si>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"О бюджете  муниципального образования МО Ломинцевское Щекинского района на 2012 год и плановый период 2013 и 2014 годов"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</si>
  <si>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</si>
  <si>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</si>
  <si>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</si>
  <si>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</si>
  <si>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</si>
  <si>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</si>
  <si>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</si>
  <si>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</si>
  <si>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</si>
  <si>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</si>
  <si>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Перечень главных администраторов источников финансирования дефицита бюджета муниципального образования Ломинцевское</t>
  </si>
  <si>
    <t>Администрация муниципального образования Ломинцевское</t>
  </si>
  <si>
    <t>Межбюджетные трансферты, передаваемые из бюджета МО Ломинцевское в бюджет МО Щекинский район на осуществление части полномочий по решению вопросов местного значения бюджету МО Щекинский район на 2012 год</t>
  </si>
  <si>
    <t>Сумма на 2014 год</t>
  </si>
  <si>
    <t>РАСПРЕДЕЛЕНИЕ СРЕДСТВ, ПЕРЕДАВАЕМЫХ БЮДЖЕТУ МО ЩЕКИНСКИЙ РАЙОН ИЗ БЮДЖЕТА  МО ЛОМИНЦЕВСКОЕ  НА РЕШЕНИЕ ВОПРОСОВ МЕЖМУНИЦИПАЛЬНОГО ХАРАКТЕРА НА 2012 ГОД И ПЛАНОВЫЙ ПЕРИОД 2013- 2014г.г.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</si>
  <si>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</si>
  <si>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Ломинцевское на 2012 год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</si>
  <si>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</si>
  <si>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</si>
  <si>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</si>
  <si>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</si>
  <si>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</si>
  <si>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</si>
  <si>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</si>
  <si>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</si>
  <si>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</si>
  <si>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</si>
  <si>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</si>
  <si>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</si>
  <si>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</si>
  <si>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</si>
  <si>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</si>
  <si>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</si>
  <si>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</si>
  <si>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</si>
  <si>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</si>
  <si>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</si>
  <si>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</si>
  <si>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</si>
  <si>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</si>
  <si>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</si>
  <si>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</si>
  <si>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</si>
  <si>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</si>
  <si>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</si>
  <si>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</si>
  <si>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</si>
  <si>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</si>
  <si>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</si>
  <si>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</si>
  <si>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</si>
  <si>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</si>
  <si>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</si>
  <si>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</si>
  <si>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</si>
  <si>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</si>
  <si>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</si>
  <si>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</si>
  <si>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</si>
  <si>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</si>
  <si>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</si>
  <si>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</si>
  <si>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</si>
  <si>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</si>
  <si>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</si>
  <si>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</si>
  <si>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</si>
  <si>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</si>
  <si>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</si>
  <si>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</si>
  <si>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</si>
  <si>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</si>
  <si>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</si>
  <si>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</si>
  <si>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</si>
  <si>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</si>
  <si>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</si>
  <si>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</si>
  <si>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</si>
  <si>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</si>
  <si>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</si>
  <si>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</si>
  <si>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</si>
  <si>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</si>
  <si>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00</t>
  </si>
  <si>
    <t>Другие вопросы в области культуры, кинематографии</t>
  </si>
  <si>
    <t>Социальное обеспечение населения</t>
  </si>
  <si>
    <t>Итого</t>
  </si>
  <si>
    <t>2014 год</t>
  </si>
  <si>
    <t>бюджетных ассигнований бюджета МО Ломинцевское на плановый период 2013и 2014  годов по разделам, подразделам, целевым статьям и видам расходов классификации расходов бюджетов Российской Федерации</t>
  </si>
  <si>
    <t>Приложение 12</t>
  </si>
  <si>
    <t>Приложение 11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</si>
  <si>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2013-2014 годах</t>
  </si>
  <si>
    <t>2014 год, тыс.руб.</t>
  </si>
  <si>
    <t>99</t>
  </si>
  <si>
    <t>999 00 00</t>
  </si>
  <si>
    <t>999</t>
  </si>
  <si>
    <t>на 2012год</t>
  </si>
  <si>
    <t>к решению Собрания депутатов МО Ломинцевское "О бюджете  МО Ломинцевское Щекинского района на 2012 год и плановый период 2013 и 2014 годов"</t>
  </si>
  <si>
    <t>на плановый период 2013 и 2014 годов</t>
  </si>
  <si>
    <t>Приложение 4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</si>
  <si>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</si>
  <si>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</si>
  <si>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</si>
  <si>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</si>
  <si>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</si>
  <si>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</si>
  <si>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</si>
  <si>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</si>
  <si>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</si>
  <si>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</si>
  <si>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</si>
  <si>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520 83 54</t>
  </si>
  <si>
    <t>от 23 декабря 2011 года № 44-1</t>
  </si>
  <si>
    <t>от 23 декабря 2011года № 44-1</t>
  </si>
  <si>
    <t>от   23 декабря 2011года № 44-1</t>
  </si>
  <si>
    <t>от 23 декабря 2011г.  № 44-1</t>
  </si>
  <si>
    <t>от 23 декабря 2011года  № 44-1</t>
  </si>
  <si>
    <t>от 23  декабря 2011г.  № 44-1</t>
  </si>
  <si>
    <t>от 23  декабря 2011г.  №44-1</t>
  </si>
  <si>
    <t>Приложение 9</t>
  </si>
  <si>
    <t>от 23 декабря 2011г.№44-1</t>
  </si>
  <si>
    <t>Приложение10</t>
  </si>
  <si>
    <t>от  23 декабря 2011года № 44-1</t>
  </si>
  <si>
    <t>от 23 декабря 2011года №44-1</t>
  </si>
  <si>
    <t>от 23  декабря 2011года №44-1</t>
  </si>
  <si>
    <t>Муниципальная целевая программа "Пожарная безопасность  МО Ломинцевское Щекинского района" на 2011-2014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</si>
  <si>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2011-2014 годах"</t>
  </si>
  <si>
    <t>"Отчет об исполнении бюджета муниципального образования Ломинцевское</t>
  </si>
  <si>
    <t>Исполнено за 2012 год</t>
  </si>
  <si>
    <t xml:space="preserve">Налог на доходы физических лиц </t>
  </si>
  <si>
    <t xml:space="preserve">Налог на имущество физических лиц </t>
  </si>
  <si>
    <t xml:space="preserve">Земельный налог </t>
  </si>
  <si>
    <t xml:space="preserve">Налоги на имущество </t>
  </si>
  <si>
    <t>112,1</t>
  </si>
  <si>
    <t>3744,5</t>
  </si>
  <si>
    <t>841,8</t>
  </si>
  <si>
    <t>897,6</t>
  </si>
  <si>
    <t>150,0</t>
  </si>
  <si>
    <t>2 04 05020 10 0000 180</t>
  </si>
  <si>
    <t>Поступление от денежных пожертвований, предоставляемых негосударственными организациями получателям средств бюджетов поселений</t>
  </si>
  <si>
    <t xml:space="preserve">Безвозмездные поступления </t>
  </si>
  <si>
    <t>4893,0</t>
  </si>
  <si>
    <t>3329,5</t>
  </si>
  <si>
    <t>7186,1</t>
  </si>
  <si>
    <t>Исполнение</t>
  </si>
  <si>
    <t>доходов бюджета муниципального образования Ломинцевское Щекинского района по кодам классификации доходов бюджета за 2012 год</t>
  </si>
  <si>
    <t>Щекинского района за 2012 год " от 30 мая 2013 года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</si>
</sst>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8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3"/>
    </font>
    <font>
      <sz val="11"/>
      <name val="Arial"/>
      <family val="3"/>
    </font>
    <font>
      <sz val="9"/>
      <name val="Arial"/>
      <family val="3"/>
    </font>
    <font>
      <b/>
      <sz val="11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172" fontId="16" fillId="0" borderId="10" xfId="63" applyNumberFormat="1" applyFont="1" applyFill="1" applyBorder="1" applyAlignment="1">
      <alignment vertical="center" textRotation="90" wrapText="1"/>
    </xf>
    <xf numFmtId="49" fontId="16" fillId="0" borderId="10" xfId="63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30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15" fillId="0" borderId="10" xfId="63" applyNumberFormat="1" applyFont="1" applyFill="1" applyBorder="1" applyAlignment="1">
      <alignment horizontal="center" vertical="center" wrapText="1"/>
    </xf>
    <xf numFmtId="171" fontId="10" fillId="0" borderId="10" xfId="63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wrapText="1"/>
    </xf>
    <xf numFmtId="169" fontId="10" fillId="32" borderId="10" xfId="63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169" fontId="8" fillId="32" borderId="10" xfId="63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169" fontId="6" fillId="32" borderId="10" xfId="63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5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36" fillId="0" borderId="18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38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168" fontId="10" fillId="0" borderId="10" xfId="0" applyNumberFormat="1" applyFont="1" applyBorder="1" applyAlignment="1">
      <alignment/>
    </xf>
    <xf numFmtId="168" fontId="14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wrapText="1"/>
    </xf>
    <xf numFmtId="1" fontId="39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49" fontId="39" fillId="0" borderId="10" xfId="0" applyNumberFormat="1" applyFont="1" applyFill="1" applyBorder="1" applyAlignment="1">
      <alignment horizontal="right" vertical="center" wrapText="1"/>
    </xf>
    <xf numFmtId="169" fontId="39" fillId="0" borderId="10" xfId="0" applyNumberFormat="1" applyFont="1" applyFill="1" applyBorder="1" applyAlignment="1">
      <alignment/>
    </xf>
    <xf numFmtId="38" fontId="39" fillId="0" borderId="10" xfId="62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3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0" fontId="41" fillId="0" borderId="17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43" fillId="0" borderId="17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 wrapText="1"/>
    </xf>
    <xf numFmtId="177" fontId="23" fillId="0" borderId="10" xfId="0" applyNumberFormat="1" applyFont="1" applyBorder="1" applyAlignment="1">
      <alignment/>
    </xf>
    <xf numFmtId="171" fontId="8" fillId="0" borderId="10" xfId="63" applyNumberFormat="1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right"/>
    </xf>
    <xf numFmtId="0" fontId="44" fillId="0" borderId="10" xfId="0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43" fillId="0" borderId="17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3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3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45" fillId="0" borderId="10" xfId="0" applyFont="1" applyFill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1" fillId="0" borderId="18" xfId="0" applyFont="1" applyBorder="1" applyAlignment="1">
      <alignment horizontal="right" vertical="justify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justify"/>
    </xf>
    <xf numFmtId="0" fontId="5" fillId="0" borderId="0" xfId="0" applyFont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1" fontId="10" fillId="0" borderId="21" xfId="63" applyNumberFormat="1" applyFont="1" applyFill="1" applyBorder="1" applyAlignment="1">
      <alignment horizontal="center" vertical="center" wrapText="1"/>
    </xf>
    <xf numFmtId="171" fontId="10" fillId="0" borderId="22" xfId="6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62"/>
  <sheetViews>
    <sheetView tabSelected="1" zoomScalePageLayoutView="0" workbookViewId="0" topLeftCell="A43">
      <selection activeCell="G21" sqref="G21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63.421875" style="0" customWidth="1"/>
    <col min="4" max="4" width="9.8515625" style="0" customWidth="1"/>
  </cols>
  <sheetData>
    <row r="1" spans="1:3" ht="12.75" hidden="1">
      <c r="A1" s="97"/>
      <c r="B1" s="97"/>
      <c r="C1" s="98" t="s">
        <v>52</v>
      </c>
    </row>
    <row r="2" spans="1:3" ht="12.75" hidden="1">
      <c r="A2" s="242" t="s">
        <v>158</v>
      </c>
      <c r="B2" s="242"/>
      <c r="C2" s="242"/>
    </row>
    <row r="3" spans="1:3" ht="12.75" hidden="1">
      <c r="A3" s="242" t="s">
        <v>159</v>
      </c>
      <c r="B3" s="242"/>
      <c r="C3" s="242"/>
    </row>
    <row r="4" spans="1:3" ht="12.75" hidden="1">
      <c r="A4" s="242" t="s">
        <v>160</v>
      </c>
      <c r="B4" s="242"/>
      <c r="C4" s="242"/>
    </row>
    <row r="5" spans="1:3" ht="12.75" hidden="1">
      <c r="A5" s="242" t="s">
        <v>161</v>
      </c>
      <c r="B5" s="242"/>
      <c r="C5" s="242"/>
    </row>
    <row r="6" spans="1:3" ht="12.75" hidden="1">
      <c r="A6" s="242" t="s">
        <v>162</v>
      </c>
      <c r="B6" s="242"/>
      <c r="C6" s="242"/>
    </row>
    <row r="7" spans="1:3" ht="12.75" hidden="1">
      <c r="A7" s="242" t="s">
        <v>163</v>
      </c>
      <c r="B7" s="242"/>
      <c r="C7" s="242"/>
    </row>
    <row r="8" spans="1:3" ht="12.75" hidden="1">
      <c r="A8" s="1"/>
      <c r="B8" s="1"/>
      <c r="C8" s="1"/>
    </row>
    <row r="9" spans="1:3" ht="12.75" hidden="1">
      <c r="A9" s="1"/>
      <c r="B9" s="1"/>
      <c r="C9" s="1"/>
    </row>
    <row r="10" spans="1:3" ht="12.75">
      <c r="A10" s="1"/>
      <c r="B10" s="1"/>
      <c r="C10" s="35"/>
    </row>
    <row r="11" spans="1:3" ht="12.75">
      <c r="A11" s="99"/>
      <c r="B11" s="99"/>
      <c r="C11" s="100" t="s">
        <v>52</v>
      </c>
    </row>
    <row r="12" spans="1:3" ht="12.75">
      <c r="A12" s="232" t="s">
        <v>152</v>
      </c>
      <c r="B12" s="232"/>
      <c r="C12" s="232"/>
    </row>
    <row r="13" spans="1:3" ht="12.75">
      <c r="A13" s="232" t="s">
        <v>353</v>
      </c>
      <c r="B13" s="232"/>
      <c r="C13" s="232"/>
    </row>
    <row r="14" spans="1:3" ht="12.75">
      <c r="A14" s="232" t="s">
        <v>372</v>
      </c>
      <c r="B14" s="232"/>
      <c r="C14" s="232"/>
    </row>
    <row r="15" spans="1:3" ht="0.75" customHeight="1">
      <c r="A15" s="232"/>
      <c r="B15" s="232"/>
      <c r="C15" s="232"/>
    </row>
    <row r="16" ht="0.75" customHeight="1" hidden="1"/>
    <row r="17" ht="12.75" hidden="1"/>
    <row r="18" ht="12.75" hidden="1"/>
    <row r="19" spans="2:3" ht="12.75">
      <c r="B19" s="241" t="s">
        <v>370</v>
      </c>
      <c r="C19" s="241"/>
    </row>
    <row r="20" spans="1:3" ht="12.75" customHeight="1">
      <c r="A20" s="233" t="s">
        <v>371</v>
      </c>
      <c r="B20" s="233"/>
      <c r="C20" s="233"/>
    </row>
    <row r="21" spans="1:3" ht="24" customHeight="1">
      <c r="A21" s="234"/>
      <c r="B21" s="234"/>
      <c r="C21" s="234"/>
    </row>
    <row r="22" spans="1:4" ht="46.5" customHeight="1">
      <c r="A22" s="235" t="s">
        <v>65</v>
      </c>
      <c r="B22" s="236"/>
      <c r="C22" s="222" t="s">
        <v>203</v>
      </c>
      <c r="D22" s="217" t="s">
        <v>354</v>
      </c>
    </row>
    <row r="23" spans="1:4" ht="12.75">
      <c r="A23" s="238" t="s">
        <v>66</v>
      </c>
      <c r="B23" s="239" t="s">
        <v>53</v>
      </c>
      <c r="C23" s="237"/>
      <c r="D23" s="217"/>
    </row>
    <row r="24" spans="1:4" ht="25.5" customHeight="1">
      <c r="A24" s="238"/>
      <c r="B24" s="240"/>
      <c r="C24" s="231"/>
      <c r="D24" s="217"/>
    </row>
    <row r="25" spans="1:4" ht="19.5" customHeight="1">
      <c r="A25" s="111" t="s">
        <v>165</v>
      </c>
      <c r="B25" s="230" t="s">
        <v>166</v>
      </c>
      <c r="C25" s="229"/>
      <c r="D25" s="111" t="s">
        <v>369</v>
      </c>
    </row>
    <row r="26" spans="1:4" ht="15" customHeight="1">
      <c r="A26" s="112"/>
      <c r="B26" s="66" t="s">
        <v>167</v>
      </c>
      <c r="C26" s="113" t="s">
        <v>355</v>
      </c>
      <c r="D26" s="112" t="s">
        <v>368</v>
      </c>
    </row>
    <row r="27" spans="1:4" ht="16.5" customHeight="1">
      <c r="A27" s="112"/>
      <c r="B27" s="114" t="s">
        <v>168</v>
      </c>
      <c r="C27" s="113" t="s">
        <v>356</v>
      </c>
      <c r="D27" s="112" t="s">
        <v>359</v>
      </c>
    </row>
    <row r="28" spans="1:4" ht="12.75">
      <c r="A28" s="112"/>
      <c r="B28" s="114" t="s">
        <v>169</v>
      </c>
      <c r="C28" s="113" t="s">
        <v>357</v>
      </c>
      <c r="D28" s="112" t="s">
        <v>360</v>
      </c>
    </row>
    <row r="29" spans="1:4" ht="15" customHeight="1">
      <c r="A29" s="112"/>
      <c r="B29" s="115" t="s">
        <v>170</v>
      </c>
      <c r="C29" s="113" t="s">
        <v>358</v>
      </c>
      <c r="D29" s="112"/>
    </row>
    <row r="30" spans="1:4" ht="12.75" customHeight="1">
      <c r="A30" s="222">
        <v>850</v>
      </c>
      <c r="B30" s="224" t="s">
        <v>204</v>
      </c>
      <c r="C30" s="225"/>
      <c r="D30" s="222">
        <v>4521.9</v>
      </c>
    </row>
    <row r="31" spans="1:4" ht="18" customHeight="1">
      <c r="A31" s="231"/>
      <c r="B31" s="226"/>
      <c r="C31" s="227"/>
      <c r="D31" s="231"/>
    </row>
    <row r="32" spans="1:4" ht="12.75">
      <c r="A32" s="112" t="s">
        <v>124</v>
      </c>
      <c r="B32" s="115" t="s">
        <v>171</v>
      </c>
      <c r="C32" s="116" t="s">
        <v>89</v>
      </c>
      <c r="D32" s="112"/>
    </row>
    <row r="33" spans="1:4" ht="15.75" customHeight="1">
      <c r="A33" s="104">
        <v>850</v>
      </c>
      <c r="B33" s="104" t="s">
        <v>80</v>
      </c>
      <c r="C33" s="116" t="s">
        <v>81</v>
      </c>
      <c r="D33" s="104">
        <v>4521.9</v>
      </c>
    </row>
    <row r="34" spans="1:4" ht="24" customHeight="1">
      <c r="A34" s="112" t="s">
        <v>124</v>
      </c>
      <c r="B34" s="115" t="s">
        <v>127</v>
      </c>
      <c r="C34" s="116" t="s">
        <v>128</v>
      </c>
      <c r="D34" s="112"/>
    </row>
    <row r="35" spans="1:4" ht="17.25" customHeight="1">
      <c r="A35" s="112" t="s">
        <v>124</v>
      </c>
      <c r="B35" s="115" t="s">
        <v>130</v>
      </c>
      <c r="C35" s="116" t="s">
        <v>129</v>
      </c>
      <c r="D35" s="112"/>
    </row>
    <row r="36" spans="1:4" ht="63.75">
      <c r="A36" s="112" t="s">
        <v>124</v>
      </c>
      <c r="B36" s="115" t="s">
        <v>99</v>
      </c>
      <c r="C36" s="116" t="s">
        <v>131</v>
      </c>
      <c r="D36" s="112"/>
    </row>
    <row r="37" spans="1:4" ht="12.75" customHeight="1">
      <c r="A37" s="222">
        <v>851</v>
      </c>
      <c r="B37" s="224" t="s">
        <v>93</v>
      </c>
      <c r="C37" s="225"/>
      <c r="D37" s="222">
        <v>1739.4</v>
      </c>
    </row>
    <row r="38" spans="1:4" ht="13.5" customHeight="1">
      <c r="A38" s="223"/>
      <c r="B38" s="226"/>
      <c r="C38" s="227"/>
      <c r="D38" s="223"/>
    </row>
    <row r="39" spans="1:4" ht="51" customHeight="1">
      <c r="A39" s="102" t="s">
        <v>92</v>
      </c>
      <c r="B39" s="103" t="s">
        <v>205</v>
      </c>
      <c r="C39" s="116" t="s">
        <v>172</v>
      </c>
      <c r="D39" s="102" t="s">
        <v>361</v>
      </c>
    </row>
    <row r="40" spans="1:4" ht="26.25" customHeight="1">
      <c r="A40" s="102" t="s">
        <v>92</v>
      </c>
      <c r="B40" s="103" t="s">
        <v>206</v>
      </c>
      <c r="C40" s="116" t="s">
        <v>173</v>
      </c>
      <c r="D40" s="102" t="s">
        <v>362</v>
      </c>
    </row>
    <row r="41" spans="1:4" ht="30" customHeight="1">
      <c r="A41" s="101" t="s">
        <v>51</v>
      </c>
      <c r="B41" s="228" t="s">
        <v>151</v>
      </c>
      <c r="C41" s="229"/>
      <c r="D41" s="101" t="s">
        <v>367</v>
      </c>
    </row>
    <row r="42" spans="1:4" ht="55.5" customHeight="1">
      <c r="A42" s="104">
        <v>871</v>
      </c>
      <c r="B42" s="104" t="s">
        <v>207</v>
      </c>
      <c r="C42" s="116" t="s">
        <v>208</v>
      </c>
      <c r="D42" s="104">
        <v>9.4</v>
      </c>
    </row>
    <row r="43" spans="1:4" ht="53.25" customHeight="1">
      <c r="A43" s="104">
        <v>871</v>
      </c>
      <c r="B43" s="104" t="s">
        <v>71</v>
      </c>
      <c r="C43" s="116" t="s">
        <v>209</v>
      </c>
      <c r="D43" s="104"/>
    </row>
    <row r="44" spans="1:4" ht="19.5" customHeight="1">
      <c r="A44" s="104">
        <v>871</v>
      </c>
      <c r="B44" s="104" t="s">
        <v>171</v>
      </c>
      <c r="C44" s="116" t="s">
        <v>89</v>
      </c>
      <c r="D44" s="104">
        <v>0.1</v>
      </c>
    </row>
    <row r="45" spans="1:4" ht="19.5" customHeight="1">
      <c r="A45" s="104">
        <v>871</v>
      </c>
      <c r="B45" s="104" t="s">
        <v>100</v>
      </c>
      <c r="C45" s="116" t="s">
        <v>101</v>
      </c>
      <c r="D45" s="104"/>
    </row>
    <row r="46" spans="1:4" ht="19.5" customHeight="1">
      <c r="A46" s="104" t="s">
        <v>51</v>
      </c>
      <c r="B46" s="104" t="s">
        <v>90</v>
      </c>
      <c r="C46" s="116" t="s">
        <v>91</v>
      </c>
      <c r="D46" s="104"/>
    </row>
    <row r="47" spans="1:4" ht="24.75" customHeight="1">
      <c r="A47" s="102" t="s">
        <v>51</v>
      </c>
      <c r="B47" s="103" t="s">
        <v>97</v>
      </c>
      <c r="C47" s="117" t="s">
        <v>98</v>
      </c>
      <c r="D47" s="102" t="s">
        <v>363</v>
      </c>
    </row>
    <row r="48" spans="1:4" ht="24.75" customHeight="1">
      <c r="A48" s="105">
        <v>871</v>
      </c>
      <c r="B48" s="105" t="s">
        <v>126</v>
      </c>
      <c r="C48" s="118" t="s">
        <v>125</v>
      </c>
      <c r="D48" s="105">
        <v>13.7</v>
      </c>
    </row>
    <row r="49" spans="1:4" ht="24.75" customHeight="1">
      <c r="A49" s="105">
        <v>871</v>
      </c>
      <c r="B49" s="105" t="s">
        <v>218</v>
      </c>
      <c r="C49" s="118" t="s">
        <v>219</v>
      </c>
      <c r="D49" s="105"/>
    </row>
    <row r="50" spans="1:4" ht="19.5" customHeight="1">
      <c r="A50" s="105" t="s">
        <v>51</v>
      </c>
      <c r="B50" s="105" t="s">
        <v>117</v>
      </c>
      <c r="C50" s="118" t="s">
        <v>118</v>
      </c>
      <c r="D50" s="105">
        <v>4709.8</v>
      </c>
    </row>
    <row r="51" spans="1:4" ht="19.5" customHeight="1">
      <c r="A51" s="105">
        <v>871</v>
      </c>
      <c r="B51" s="218" t="s">
        <v>364</v>
      </c>
      <c r="C51" s="118" t="s">
        <v>365</v>
      </c>
      <c r="D51" s="219">
        <v>10</v>
      </c>
    </row>
    <row r="52" spans="1:4" ht="24.75" customHeight="1">
      <c r="A52" s="105" t="s">
        <v>51</v>
      </c>
      <c r="B52" s="105" t="s">
        <v>210</v>
      </c>
      <c r="C52" s="118" t="s">
        <v>211</v>
      </c>
      <c r="D52" s="105"/>
    </row>
    <row r="53" spans="1:4" ht="40.5" customHeight="1">
      <c r="A53" s="102" t="s">
        <v>51</v>
      </c>
      <c r="B53" s="103" t="s">
        <v>212</v>
      </c>
      <c r="C53" s="116" t="s">
        <v>174</v>
      </c>
      <c r="D53" s="102"/>
    </row>
    <row r="54" spans="1:4" ht="30" customHeight="1">
      <c r="A54" s="102" t="s">
        <v>51</v>
      </c>
      <c r="B54" s="103" t="s">
        <v>213</v>
      </c>
      <c r="C54" s="116" t="s">
        <v>175</v>
      </c>
      <c r="D54" s="102"/>
    </row>
    <row r="55" spans="1:4" ht="25.5" customHeight="1">
      <c r="A55" s="102" t="s">
        <v>51</v>
      </c>
      <c r="B55" s="103" t="s">
        <v>214</v>
      </c>
      <c r="C55" s="119" t="s">
        <v>215</v>
      </c>
      <c r="D55" s="102"/>
    </row>
    <row r="56" spans="1:4" ht="17.25" customHeight="1">
      <c r="A56" s="102" t="s">
        <v>51</v>
      </c>
      <c r="B56" s="103" t="s">
        <v>216</v>
      </c>
      <c r="C56" s="119" t="s">
        <v>217</v>
      </c>
      <c r="D56" s="102"/>
    </row>
    <row r="57" spans="1:4" ht="15" customHeight="1">
      <c r="A57" s="102" t="s">
        <v>51</v>
      </c>
      <c r="B57" s="103" t="s">
        <v>171</v>
      </c>
      <c r="C57" s="116" t="s">
        <v>89</v>
      </c>
      <c r="D57" s="102"/>
    </row>
    <row r="58" spans="1:4" ht="15.75" customHeight="1">
      <c r="A58" s="102" t="s">
        <v>51</v>
      </c>
      <c r="B58" s="103" t="s">
        <v>176</v>
      </c>
      <c r="C58" s="120" t="s">
        <v>366</v>
      </c>
      <c r="D58" s="102"/>
    </row>
    <row r="59" ht="18" customHeight="1"/>
    <row r="60" spans="1:3" ht="37.5" customHeight="1">
      <c r="A60" s="221"/>
      <c r="B60" s="221"/>
      <c r="C60" s="221"/>
    </row>
    <row r="61" ht="15.75" customHeight="1">
      <c r="A61" s="220"/>
    </row>
    <row r="62" spans="1:3" ht="15" customHeight="1">
      <c r="A62" s="221"/>
      <c r="B62" s="221"/>
      <c r="C62" s="221"/>
    </row>
  </sheetData>
  <sheetProtection/>
  <mergeCells count="26">
    <mergeCell ref="A12:C12"/>
    <mergeCell ref="A13:C13"/>
    <mergeCell ref="A14:C14"/>
    <mergeCell ref="A7:C7"/>
    <mergeCell ref="A2:C2"/>
    <mergeCell ref="A3:C3"/>
    <mergeCell ref="A4:C4"/>
    <mergeCell ref="A5:C5"/>
    <mergeCell ref="A6:C6"/>
    <mergeCell ref="D30:D31"/>
    <mergeCell ref="D37:D38"/>
    <mergeCell ref="A15:C15"/>
    <mergeCell ref="A20:C21"/>
    <mergeCell ref="A22:B22"/>
    <mergeCell ref="C22:C24"/>
    <mergeCell ref="A23:A24"/>
    <mergeCell ref="B23:B24"/>
    <mergeCell ref="B19:C19"/>
    <mergeCell ref="A62:C62"/>
    <mergeCell ref="A37:A38"/>
    <mergeCell ref="B37:C38"/>
    <mergeCell ref="B41:C41"/>
    <mergeCell ref="B25:C25"/>
    <mergeCell ref="A30:A31"/>
    <mergeCell ref="B30:C31"/>
    <mergeCell ref="A60:C60"/>
  </mergeCells>
  <printOptions/>
  <pageMargins left="1.07" right="0.27" top="0.27" bottom="0.3" header="0.21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127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1" t="s">
        <v>347</v>
      </c>
      <c r="I1" s="1">
        <v>10</v>
      </c>
    </row>
    <row r="2" spans="3:8" ht="51" customHeight="1">
      <c r="C2" s="255" t="s">
        <v>323</v>
      </c>
      <c r="D2" s="255"/>
      <c r="E2" s="255"/>
      <c r="F2" s="255"/>
      <c r="G2" s="255"/>
      <c r="H2" s="255"/>
    </row>
    <row r="3" spans="5:8" ht="12.75">
      <c r="E3" s="254" t="s">
        <v>348</v>
      </c>
      <c r="F3" s="254"/>
      <c r="G3" s="254"/>
      <c r="H3" s="254"/>
    </row>
    <row r="4" spans="1:9" ht="15.75">
      <c r="A4" s="265" t="s">
        <v>154</v>
      </c>
      <c r="B4" s="265"/>
      <c r="C4" s="265"/>
      <c r="D4" s="265"/>
      <c r="E4" s="265"/>
      <c r="F4" s="265"/>
      <c r="G4" s="265"/>
      <c r="H4" s="265"/>
      <c r="I4" s="265"/>
    </row>
    <row r="5" spans="1:8" ht="15.75">
      <c r="A5" s="265" t="s">
        <v>324</v>
      </c>
      <c r="B5" s="265"/>
      <c r="C5" s="265"/>
      <c r="D5" s="265"/>
      <c r="E5" s="265"/>
      <c r="F5" s="265"/>
      <c r="G5" s="265"/>
      <c r="H5" s="265"/>
    </row>
    <row r="6" ht="12.75">
      <c r="H6" s="1" t="s">
        <v>49</v>
      </c>
    </row>
    <row r="7" spans="1:9" ht="72" customHeight="1">
      <c r="A7" s="10" t="s">
        <v>15</v>
      </c>
      <c r="B7" s="64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63" t="s">
        <v>147</v>
      </c>
      <c r="I7" s="63" t="s">
        <v>313</v>
      </c>
    </row>
    <row r="8" spans="1:9" ht="22.5" customHeight="1">
      <c r="A8" s="29">
        <v>1</v>
      </c>
      <c r="B8" s="30" t="s">
        <v>155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H114</f>
        <v>11559.199999999999</v>
      </c>
      <c r="I8" s="33">
        <f>I114</f>
        <v>11794.400000000001</v>
      </c>
    </row>
    <row r="9" spans="1:9" ht="14.25">
      <c r="A9" s="5"/>
      <c r="B9" s="4" t="s">
        <v>23</v>
      </c>
      <c r="C9" s="213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H10+H14+H29+H33</f>
        <v>2996.3999999999996</v>
      </c>
      <c r="I9" s="16">
        <f>I10+I14+I29+I33</f>
        <v>3778.8</v>
      </c>
    </row>
    <row r="10" spans="1:9" ht="25.5">
      <c r="A10" s="5"/>
      <c r="B10" s="6" t="s">
        <v>30</v>
      </c>
      <c r="C10" s="213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 aca="true" t="shared" si="0" ref="H10:I12">H11</f>
        <v>524.2</v>
      </c>
      <c r="I10" s="90">
        <f t="shared" si="0"/>
        <v>524.2</v>
      </c>
    </row>
    <row r="11" spans="1:9" ht="38.25">
      <c r="A11" s="5"/>
      <c r="B11" s="7" t="s">
        <v>26</v>
      </c>
      <c r="C11" s="213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 t="shared" si="0"/>
        <v>524.2</v>
      </c>
      <c r="I11" s="34">
        <f t="shared" si="0"/>
        <v>524.2</v>
      </c>
    </row>
    <row r="12" spans="1:9" ht="12.75">
      <c r="A12" s="5"/>
      <c r="B12" s="8" t="s">
        <v>1</v>
      </c>
      <c r="C12" s="213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 t="shared" si="0"/>
        <v>524.2</v>
      </c>
      <c r="I12" s="34">
        <f t="shared" si="0"/>
        <v>524.2</v>
      </c>
    </row>
    <row r="13" spans="1:9" ht="15">
      <c r="A13" s="5"/>
      <c r="B13" s="155" t="s">
        <v>275</v>
      </c>
      <c r="C13" s="213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  <c r="I13" s="34">
        <v>524.2</v>
      </c>
    </row>
    <row r="14" spans="1:9" ht="38.25">
      <c r="A14" s="5"/>
      <c r="B14" s="6" t="s">
        <v>32</v>
      </c>
      <c r="C14" s="213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2452.2</v>
      </c>
      <c r="I14" s="18">
        <f>I15+I26+I22</f>
        <v>3214.6</v>
      </c>
    </row>
    <row r="15" spans="1:9" ht="38.25">
      <c r="A15" s="5"/>
      <c r="B15" s="6" t="s">
        <v>26</v>
      </c>
      <c r="C15" s="213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2356.7999999999997</v>
      </c>
      <c r="I15" s="18">
        <f>I16</f>
        <v>3119.2</v>
      </c>
    </row>
    <row r="16" spans="1:9" ht="12.75">
      <c r="A16" s="5"/>
      <c r="B16" s="8" t="s">
        <v>28</v>
      </c>
      <c r="C16" s="213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2356.7999999999997</v>
      </c>
      <c r="I16" s="19">
        <f>I17+I18+I19+I20+I21</f>
        <v>3119.2</v>
      </c>
    </row>
    <row r="17" spans="1:9" ht="15">
      <c r="A17" s="5"/>
      <c r="B17" s="155" t="s">
        <v>275</v>
      </c>
      <c r="C17" s="213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  <c r="I17" s="19">
        <v>1834.3</v>
      </c>
    </row>
    <row r="18" spans="1:9" ht="31.5">
      <c r="A18" s="5"/>
      <c r="B18" s="110" t="s">
        <v>276</v>
      </c>
      <c r="C18" s="213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68.1</v>
      </c>
      <c r="I18" s="19">
        <v>70.9</v>
      </c>
    </row>
    <row r="19" spans="1:9" ht="31.5">
      <c r="A19" s="5"/>
      <c r="B19" s="110" t="s">
        <v>278</v>
      </c>
      <c r="C19" s="213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414.4</v>
      </c>
      <c r="I19" s="19">
        <v>1174</v>
      </c>
    </row>
    <row r="20" spans="1:9" ht="31.5">
      <c r="A20" s="5"/>
      <c r="B20" s="110" t="s">
        <v>279</v>
      </c>
      <c r="C20" s="213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  <c r="I20" s="19">
        <v>30</v>
      </c>
    </row>
    <row r="21" spans="1:9" ht="15.75">
      <c r="A21" s="5"/>
      <c r="B21" s="110" t="s">
        <v>280</v>
      </c>
      <c r="C21" s="213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  <c r="I21" s="19">
        <v>10</v>
      </c>
    </row>
    <row r="22" spans="1:9" ht="12.75">
      <c r="A22" s="5"/>
      <c r="B22" s="156" t="s">
        <v>143</v>
      </c>
      <c r="C22" s="213">
        <v>871</v>
      </c>
      <c r="D22" s="2" t="s">
        <v>24</v>
      </c>
      <c r="E22" s="2" t="s">
        <v>33</v>
      </c>
      <c r="F22" s="2" t="s">
        <v>142</v>
      </c>
      <c r="G22" s="49"/>
      <c r="H22" s="18">
        <f aca="true" t="shared" si="1" ref="H22:I24">H23</f>
        <v>23.4</v>
      </c>
      <c r="I22" s="18">
        <f t="shared" si="1"/>
        <v>23.4</v>
      </c>
    </row>
    <row r="23" spans="1:9" ht="36">
      <c r="A23" s="5"/>
      <c r="B23" s="94" t="s">
        <v>145</v>
      </c>
      <c r="C23" s="213">
        <v>871</v>
      </c>
      <c r="D23" s="3" t="s">
        <v>24</v>
      </c>
      <c r="E23" s="3" t="s">
        <v>33</v>
      </c>
      <c r="F23" s="3" t="s">
        <v>106</v>
      </c>
      <c r="G23" s="50"/>
      <c r="H23" s="19">
        <f t="shared" si="1"/>
        <v>23.4</v>
      </c>
      <c r="I23" s="19">
        <f t="shared" si="1"/>
        <v>23.4</v>
      </c>
    </row>
    <row r="24" spans="1:9" ht="36">
      <c r="A24" s="5"/>
      <c r="B24" s="93" t="s">
        <v>283</v>
      </c>
      <c r="C24" s="213">
        <v>871</v>
      </c>
      <c r="D24" s="3" t="s">
        <v>24</v>
      </c>
      <c r="E24" s="3" t="s">
        <v>33</v>
      </c>
      <c r="F24" s="157" t="s">
        <v>106</v>
      </c>
      <c r="G24" s="158" t="s">
        <v>284</v>
      </c>
      <c r="H24" s="19">
        <f t="shared" si="1"/>
        <v>23.4</v>
      </c>
      <c r="I24" s="19">
        <f t="shared" si="1"/>
        <v>23.4</v>
      </c>
    </row>
    <row r="25" spans="1:9" ht="24">
      <c r="A25" s="5"/>
      <c r="B25" s="46" t="s">
        <v>105</v>
      </c>
      <c r="C25" s="213">
        <v>871</v>
      </c>
      <c r="D25" s="3" t="s">
        <v>24</v>
      </c>
      <c r="E25" s="3" t="s">
        <v>33</v>
      </c>
      <c r="F25" s="28" t="s">
        <v>107</v>
      </c>
      <c r="G25" s="159" t="s">
        <v>284</v>
      </c>
      <c r="H25" s="19">
        <v>23.4</v>
      </c>
      <c r="I25" s="19">
        <v>23.4</v>
      </c>
    </row>
    <row r="26" spans="1:9" ht="12.75">
      <c r="A26" s="5"/>
      <c r="B26" s="83" t="s">
        <v>120</v>
      </c>
      <c r="C26" s="213">
        <v>871</v>
      </c>
      <c r="D26" s="2" t="s">
        <v>24</v>
      </c>
      <c r="E26" s="2" t="s">
        <v>33</v>
      </c>
      <c r="F26" s="160" t="s">
        <v>88</v>
      </c>
      <c r="G26" s="161"/>
      <c r="H26" s="18">
        <f>H27</f>
        <v>72</v>
      </c>
      <c r="I26" s="18">
        <f>I27</f>
        <v>72</v>
      </c>
    </row>
    <row r="27" spans="1:9" ht="31.5">
      <c r="A27" s="5"/>
      <c r="B27" s="110" t="s">
        <v>194</v>
      </c>
      <c r="C27" s="213">
        <v>871</v>
      </c>
      <c r="D27" s="3" t="s">
        <v>24</v>
      </c>
      <c r="E27" s="3" t="s">
        <v>33</v>
      </c>
      <c r="F27" s="28" t="s">
        <v>196</v>
      </c>
      <c r="G27" s="159"/>
      <c r="H27" s="19">
        <f>H28</f>
        <v>72</v>
      </c>
      <c r="I27" s="19">
        <f>I28</f>
        <v>72</v>
      </c>
    </row>
    <row r="28" spans="1:9" ht="31.5">
      <c r="A28" s="5"/>
      <c r="B28" s="110" t="s">
        <v>276</v>
      </c>
      <c r="C28" s="213">
        <v>871</v>
      </c>
      <c r="D28" s="3" t="s">
        <v>24</v>
      </c>
      <c r="E28" s="3" t="s">
        <v>33</v>
      </c>
      <c r="F28" s="28" t="s">
        <v>196</v>
      </c>
      <c r="G28" s="54" t="s">
        <v>285</v>
      </c>
      <c r="H28" s="19">
        <v>72</v>
      </c>
      <c r="I28" s="19">
        <v>72</v>
      </c>
    </row>
    <row r="29" spans="1:9" ht="12.75">
      <c r="A29" s="5"/>
      <c r="B29" s="6" t="s">
        <v>2</v>
      </c>
      <c r="C29" s="213">
        <v>871</v>
      </c>
      <c r="D29" s="2" t="s">
        <v>24</v>
      </c>
      <c r="E29" s="2">
        <v>11</v>
      </c>
      <c r="F29" s="2"/>
      <c r="G29" s="49" t="s">
        <v>20</v>
      </c>
      <c r="H29" s="16">
        <f aca="true" t="shared" si="2" ref="H29:I31">H30</f>
        <v>10</v>
      </c>
      <c r="I29" s="16">
        <f t="shared" si="2"/>
        <v>10</v>
      </c>
    </row>
    <row r="30" spans="1:9" ht="12.75">
      <c r="A30" s="5"/>
      <c r="B30" s="6" t="s">
        <v>2</v>
      </c>
      <c r="C30" s="213">
        <v>871</v>
      </c>
      <c r="D30" s="2" t="s">
        <v>24</v>
      </c>
      <c r="E30" s="2">
        <v>11</v>
      </c>
      <c r="F30" s="2" t="s">
        <v>4</v>
      </c>
      <c r="G30" s="49"/>
      <c r="H30" s="16">
        <f t="shared" si="2"/>
        <v>10</v>
      </c>
      <c r="I30" s="16">
        <f t="shared" si="2"/>
        <v>10</v>
      </c>
    </row>
    <row r="31" spans="1:9" ht="12.75">
      <c r="A31" s="5"/>
      <c r="B31" s="7" t="s">
        <v>5</v>
      </c>
      <c r="C31" s="213">
        <v>871</v>
      </c>
      <c r="D31" s="3" t="s">
        <v>24</v>
      </c>
      <c r="E31" s="3">
        <v>11</v>
      </c>
      <c r="F31" s="3" t="s">
        <v>6</v>
      </c>
      <c r="G31" s="50" t="s">
        <v>20</v>
      </c>
      <c r="H31" s="17">
        <f t="shared" si="2"/>
        <v>10</v>
      </c>
      <c r="I31" s="17">
        <f t="shared" si="2"/>
        <v>10</v>
      </c>
    </row>
    <row r="32" spans="1:9" ht="12.75">
      <c r="A32" s="5"/>
      <c r="B32" s="7" t="s">
        <v>286</v>
      </c>
      <c r="C32" s="213">
        <v>871</v>
      </c>
      <c r="D32" s="3" t="s">
        <v>24</v>
      </c>
      <c r="E32" s="3">
        <v>11</v>
      </c>
      <c r="F32" s="3" t="s">
        <v>6</v>
      </c>
      <c r="G32" s="51" t="s">
        <v>287</v>
      </c>
      <c r="H32" s="17">
        <v>10</v>
      </c>
      <c r="I32" s="17">
        <v>10</v>
      </c>
    </row>
    <row r="33" spans="1:9" ht="12.75">
      <c r="A33" s="5"/>
      <c r="B33" s="6" t="s">
        <v>42</v>
      </c>
      <c r="C33" s="213">
        <v>871</v>
      </c>
      <c r="D33" s="2" t="s">
        <v>24</v>
      </c>
      <c r="E33" s="2">
        <v>13</v>
      </c>
      <c r="F33" s="2"/>
      <c r="G33" s="49"/>
      <c r="H33" s="16">
        <f aca="true" t="shared" si="3" ref="H33:I35">H34</f>
        <v>10</v>
      </c>
      <c r="I33" s="16">
        <f t="shared" si="3"/>
        <v>30</v>
      </c>
    </row>
    <row r="34" spans="1:9" ht="38.25">
      <c r="A34" s="5"/>
      <c r="B34" s="83" t="s">
        <v>109</v>
      </c>
      <c r="C34" s="213">
        <v>871</v>
      </c>
      <c r="D34" s="2" t="s">
        <v>24</v>
      </c>
      <c r="E34" s="2">
        <v>13</v>
      </c>
      <c r="F34" s="2" t="s">
        <v>43</v>
      </c>
      <c r="G34" s="162"/>
      <c r="H34" s="16">
        <f t="shared" si="3"/>
        <v>10</v>
      </c>
      <c r="I34" s="16">
        <f t="shared" si="3"/>
        <v>30</v>
      </c>
    </row>
    <row r="35" spans="1:9" ht="24">
      <c r="A35" s="5"/>
      <c r="B35" s="211" t="s">
        <v>108</v>
      </c>
      <c r="C35" s="213">
        <v>871</v>
      </c>
      <c r="D35" s="3" t="s">
        <v>24</v>
      </c>
      <c r="E35" s="3">
        <v>13</v>
      </c>
      <c r="F35" s="3" t="s">
        <v>44</v>
      </c>
      <c r="G35" s="51"/>
      <c r="H35" s="17">
        <f t="shared" si="3"/>
        <v>10</v>
      </c>
      <c r="I35" s="17">
        <f t="shared" si="3"/>
        <v>30</v>
      </c>
    </row>
    <row r="36" spans="1:9" ht="31.5">
      <c r="A36" s="5"/>
      <c r="B36" s="110" t="s">
        <v>278</v>
      </c>
      <c r="C36" s="213">
        <v>871</v>
      </c>
      <c r="D36" s="3" t="s">
        <v>24</v>
      </c>
      <c r="E36" s="3">
        <v>13</v>
      </c>
      <c r="F36" s="3" t="s">
        <v>44</v>
      </c>
      <c r="G36" s="51" t="s">
        <v>288</v>
      </c>
      <c r="H36" s="17">
        <v>10</v>
      </c>
      <c r="I36" s="17">
        <v>30</v>
      </c>
    </row>
    <row r="37" spans="1:9" ht="14.25">
      <c r="A37" s="5"/>
      <c r="B37" s="4" t="s">
        <v>35</v>
      </c>
      <c r="C37" s="213">
        <v>871</v>
      </c>
      <c r="D37" s="2" t="s">
        <v>31</v>
      </c>
      <c r="E37" s="2" t="s">
        <v>21</v>
      </c>
      <c r="F37" s="2" t="s">
        <v>22</v>
      </c>
      <c r="G37" s="49" t="s">
        <v>20</v>
      </c>
      <c r="H37" s="16">
        <f aca="true" t="shared" si="4" ref="H37:I39">H38</f>
        <v>155.8</v>
      </c>
      <c r="I37" s="16">
        <f t="shared" si="4"/>
        <v>159.8</v>
      </c>
    </row>
    <row r="38" spans="1:9" ht="12.75">
      <c r="A38" s="5"/>
      <c r="B38" s="15" t="s">
        <v>7</v>
      </c>
      <c r="C38" s="213">
        <v>871</v>
      </c>
      <c r="D38" s="3" t="s">
        <v>31</v>
      </c>
      <c r="E38" s="9" t="s">
        <v>25</v>
      </c>
      <c r="F38" s="3" t="s">
        <v>22</v>
      </c>
      <c r="G38" s="50" t="s">
        <v>20</v>
      </c>
      <c r="H38" s="17">
        <f t="shared" si="4"/>
        <v>155.8</v>
      </c>
      <c r="I38" s="17">
        <f t="shared" si="4"/>
        <v>159.8</v>
      </c>
    </row>
    <row r="39" spans="1:9" ht="12.75">
      <c r="A39" s="5"/>
      <c r="B39" s="15" t="s">
        <v>9</v>
      </c>
      <c r="C39" s="213">
        <v>871</v>
      </c>
      <c r="D39" s="3" t="s">
        <v>31</v>
      </c>
      <c r="E39" s="9" t="s">
        <v>25</v>
      </c>
      <c r="F39" s="3" t="s">
        <v>10</v>
      </c>
      <c r="G39" s="50"/>
      <c r="H39" s="17">
        <f t="shared" si="4"/>
        <v>155.8</v>
      </c>
      <c r="I39" s="17">
        <f t="shared" si="4"/>
        <v>159.8</v>
      </c>
    </row>
    <row r="40" spans="1:9" ht="25.5">
      <c r="A40" s="5"/>
      <c r="B40" s="7" t="s">
        <v>3</v>
      </c>
      <c r="C40" s="213">
        <v>871</v>
      </c>
      <c r="D40" s="3" t="s">
        <v>31</v>
      </c>
      <c r="E40" s="9" t="s">
        <v>25</v>
      </c>
      <c r="F40" s="3" t="s">
        <v>8</v>
      </c>
      <c r="G40" s="50" t="s">
        <v>20</v>
      </c>
      <c r="H40" s="17">
        <f>H41+H42</f>
        <v>155.8</v>
      </c>
      <c r="I40" s="17">
        <f>I41+I42</f>
        <v>159.8</v>
      </c>
    </row>
    <row r="41" spans="1:9" ht="15">
      <c r="A41" s="5"/>
      <c r="B41" s="155" t="s">
        <v>275</v>
      </c>
      <c r="C41" s="213">
        <v>871</v>
      </c>
      <c r="D41" s="3" t="s">
        <v>31</v>
      </c>
      <c r="E41" s="9" t="s">
        <v>25</v>
      </c>
      <c r="F41" s="3" t="s">
        <v>8</v>
      </c>
      <c r="G41" s="50">
        <v>121</v>
      </c>
      <c r="H41" s="19">
        <v>150</v>
      </c>
      <c r="I41" s="19">
        <v>150</v>
      </c>
    </row>
    <row r="42" spans="1:9" ht="31.5">
      <c r="A42" s="5"/>
      <c r="B42" s="110" t="s">
        <v>278</v>
      </c>
      <c r="C42" s="213">
        <v>871</v>
      </c>
      <c r="D42" s="3" t="s">
        <v>31</v>
      </c>
      <c r="E42" s="9" t="s">
        <v>25</v>
      </c>
      <c r="F42" s="3" t="s">
        <v>8</v>
      </c>
      <c r="G42" s="51" t="s">
        <v>288</v>
      </c>
      <c r="H42" s="19">
        <v>5.8</v>
      </c>
      <c r="I42" s="19">
        <v>9.8</v>
      </c>
    </row>
    <row r="43" spans="1:9" ht="14.25">
      <c r="A43" s="5"/>
      <c r="B43" s="4" t="s">
        <v>119</v>
      </c>
      <c r="C43" s="213">
        <v>871</v>
      </c>
      <c r="D43" s="14" t="s">
        <v>25</v>
      </c>
      <c r="E43" s="2" t="s">
        <v>21</v>
      </c>
      <c r="F43" s="2" t="s">
        <v>22</v>
      </c>
      <c r="G43" s="34"/>
      <c r="H43" s="96">
        <f aca="true" t="shared" si="5" ref="H43:I46">H44</f>
        <v>30</v>
      </c>
      <c r="I43" s="96">
        <f t="shared" si="5"/>
        <v>0</v>
      </c>
    </row>
    <row r="44" spans="1:9" ht="12.75">
      <c r="A44" s="5"/>
      <c r="B44" s="83" t="s">
        <v>87</v>
      </c>
      <c r="C44" s="213">
        <v>871</v>
      </c>
      <c r="D44" s="84" t="s">
        <v>25</v>
      </c>
      <c r="E44" s="84" t="s">
        <v>75</v>
      </c>
      <c r="F44" s="2"/>
      <c r="G44" s="2"/>
      <c r="H44" s="96">
        <f t="shared" si="5"/>
        <v>30</v>
      </c>
      <c r="I44" s="96">
        <f t="shared" si="5"/>
        <v>0</v>
      </c>
    </row>
    <row r="45" spans="1:9" ht="12.75">
      <c r="A45" s="5"/>
      <c r="B45" s="15" t="s">
        <v>120</v>
      </c>
      <c r="C45" s="213">
        <v>871</v>
      </c>
      <c r="D45" s="9" t="s">
        <v>25</v>
      </c>
      <c r="E45" s="9" t="s">
        <v>75</v>
      </c>
      <c r="F45" s="3" t="s">
        <v>88</v>
      </c>
      <c r="G45" s="34"/>
      <c r="H45" s="95">
        <f t="shared" si="5"/>
        <v>30</v>
      </c>
      <c r="I45" s="95">
        <f t="shared" si="5"/>
        <v>0</v>
      </c>
    </row>
    <row r="46" spans="1:9" ht="47.25">
      <c r="A46" s="5"/>
      <c r="B46" s="109" t="s">
        <v>183</v>
      </c>
      <c r="C46" s="213">
        <v>871</v>
      </c>
      <c r="D46" s="9" t="s">
        <v>25</v>
      </c>
      <c r="E46" s="9" t="s">
        <v>75</v>
      </c>
      <c r="F46" s="3" t="s">
        <v>181</v>
      </c>
      <c r="G46" s="164"/>
      <c r="H46" s="95">
        <f t="shared" si="5"/>
        <v>30</v>
      </c>
      <c r="I46" s="95">
        <f t="shared" si="5"/>
        <v>0</v>
      </c>
    </row>
    <row r="47" spans="1:9" ht="31.5">
      <c r="A47" s="5"/>
      <c r="B47" s="110" t="s">
        <v>278</v>
      </c>
      <c r="C47" s="213">
        <v>871</v>
      </c>
      <c r="D47" s="9" t="s">
        <v>25</v>
      </c>
      <c r="E47" s="9" t="s">
        <v>75</v>
      </c>
      <c r="F47" s="3" t="s">
        <v>181</v>
      </c>
      <c r="G47" s="165">
        <v>244</v>
      </c>
      <c r="H47" s="95">
        <v>30</v>
      </c>
      <c r="I47" s="95"/>
    </row>
    <row r="48" spans="1:9" ht="12.75">
      <c r="A48" s="5"/>
      <c r="B48" s="13" t="s">
        <v>140</v>
      </c>
      <c r="C48" s="213">
        <v>871</v>
      </c>
      <c r="D48" s="14" t="s">
        <v>33</v>
      </c>
      <c r="E48" s="14"/>
      <c r="F48" s="2"/>
      <c r="G48" s="91"/>
      <c r="H48" s="96">
        <f aca="true" t="shared" si="6" ref="H48:I51">H49</f>
        <v>1109.9</v>
      </c>
      <c r="I48" s="96">
        <f t="shared" si="6"/>
        <v>1381.3</v>
      </c>
    </row>
    <row r="49" spans="1:9" ht="12.75">
      <c r="A49" s="5"/>
      <c r="B49" s="6" t="s">
        <v>141</v>
      </c>
      <c r="C49" s="213">
        <v>871</v>
      </c>
      <c r="D49" s="14" t="s">
        <v>33</v>
      </c>
      <c r="E49" s="14" t="s">
        <v>77</v>
      </c>
      <c r="F49" s="2"/>
      <c r="G49" s="91"/>
      <c r="H49" s="96">
        <f t="shared" si="6"/>
        <v>1109.9</v>
      </c>
      <c r="I49" s="96">
        <f t="shared" si="6"/>
        <v>1381.3</v>
      </c>
    </row>
    <row r="50" spans="1:9" ht="12.75">
      <c r="A50" s="5"/>
      <c r="B50" s="15" t="s">
        <v>120</v>
      </c>
      <c r="C50" s="213">
        <v>871</v>
      </c>
      <c r="D50" s="9" t="s">
        <v>33</v>
      </c>
      <c r="E50" s="9" t="s">
        <v>77</v>
      </c>
      <c r="F50" s="3" t="s">
        <v>88</v>
      </c>
      <c r="G50" s="166"/>
      <c r="H50" s="96">
        <f t="shared" si="6"/>
        <v>1109.9</v>
      </c>
      <c r="I50" s="96">
        <f t="shared" si="6"/>
        <v>1381.3</v>
      </c>
    </row>
    <row r="51" spans="1:9" ht="78.75">
      <c r="A51" s="5"/>
      <c r="B51" s="109" t="s">
        <v>184</v>
      </c>
      <c r="C51" s="213">
        <v>871</v>
      </c>
      <c r="D51" s="9" t="s">
        <v>33</v>
      </c>
      <c r="E51" s="9" t="s">
        <v>77</v>
      </c>
      <c r="F51" s="107" t="s">
        <v>185</v>
      </c>
      <c r="G51" s="166"/>
      <c r="H51" s="96">
        <f t="shared" si="6"/>
        <v>1109.9</v>
      </c>
      <c r="I51" s="96">
        <f t="shared" si="6"/>
        <v>1381.3</v>
      </c>
    </row>
    <row r="52" spans="1:9" ht="31.5">
      <c r="A52" s="5"/>
      <c r="B52" s="110" t="s">
        <v>277</v>
      </c>
      <c r="C52" s="213">
        <v>871</v>
      </c>
      <c r="D52" s="9" t="s">
        <v>33</v>
      </c>
      <c r="E52" s="9" t="s">
        <v>77</v>
      </c>
      <c r="F52" s="107" t="s">
        <v>185</v>
      </c>
      <c r="G52" s="50">
        <v>243</v>
      </c>
      <c r="H52" s="95">
        <v>1109.9</v>
      </c>
      <c r="I52" s="95">
        <v>1381.3</v>
      </c>
    </row>
    <row r="53" spans="1:9" ht="14.25">
      <c r="A53" s="5"/>
      <c r="B53" s="4" t="s">
        <v>36</v>
      </c>
      <c r="C53" s="213">
        <v>871</v>
      </c>
      <c r="D53" s="2" t="s">
        <v>34</v>
      </c>
      <c r="E53" s="2" t="s">
        <v>21</v>
      </c>
      <c r="F53" s="2" t="s">
        <v>22</v>
      </c>
      <c r="G53" s="49" t="s">
        <v>20</v>
      </c>
      <c r="H53" s="167">
        <f>H54+H60+H66+H72</f>
        <v>4696.2</v>
      </c>
      <c r="I53" s="167">
        <f>I54+I60+I66+I72</f>
        <v>3143.3</v>
      </c>
    </row>
    <row r="54" spans="1:9" ht="12.75">
      <c r="A54" s="5"/>
      <c r="B54" s="13" t="s">
        <v>37</v>
      </c>
      <c r="C54" s="213">
        <v>871</v>
      </c>
      <c r="D54" s="2" t="s">
        <v>34</v>
      </c>
      <c r="E54" s="2" t="s">
        <v>24</v>
      </c>
      <c r="F54" s="2" t="s">
        <v>22</v>
      </c>
      <c r="G54" s="49" t="s">
        <v>20</v>
      </c>
      <c r="H54" s="16">
        <f>H55</f>
        <v>2440</v>
      </c>
      <c r="I54" s="16">
        <f>I55</f>
        <v>2124</v>
      </c>
    </row>
    <row r="55" spans="1:9" ht="12.75">
      <c r="A55" s="5"/>
      <c r="B55" s="15" t="s">
        <v>120</v>
      </c>
      <c r="C55" s="213">
        <v>871</v>
      </c>
      <c r="D55" s="3" t="s">
        <v>34</v>
      </c>
      <c r="E55" s="3" t="s">
        <v>24</v>
      </c>
      <c r="F55" s="9" t="s">
        <v>88</v>
      </c>
      <c r="G55" s="50" t="s">
        <v>20</v>
      </c>
      <c r="H55" s="17">
        <f>H56+H58</f>
        <v>2440</v>
      </c>
      <c r="I55" s="17">
        <f>I56+I58</f>
        <v>2124</v>
      </c>
    </row>
    <row r="56" spans="1:9" ht="47.25">
      <c r="A56" s="5"/>
      <c r="B56" s="109" t="s">
        <v>186</v>
      </c>
      <c r="C56" s="213">
        <v>871</v>
      </c>
      <c r="D56" s="3" t="s">
        <v>34</v>
      </c>
      <c r="E56" s="3" t="s">
        <v>24</v>
      </c>
      <c r="F56" s="3" t="s">
        <v>188</v>
      </c>
      <c r="G56" s="164"/>
      <c r="H56" s="95">
        <f>H57</f>
        <v>2330</v>
      </c>
      <c r="I56" s="95">
        <f>I57</f>
        <v>2124</v>
      </c>
    </row>
    <row r="57" spans="1:9" ht="31.5">
      <c r="A57" s="5"/>
      <c r="B57" s="110" t="s">
        <v>277</v>
      </c>
      <c r="C57" s="213">
        <v>871</v>
      </c>
      <c r="D57" s="3" t="s">
        <v>34</v>
      </c>
      <c r="E57" s="3" t="s">
        <v>24</v>
      </c>
      <c r="F57" s="3" t="s">
        <v>188</v>
      </c>
      <c r="G57" s="165">
        <v>243</v>
      </c>
      <c r="H57" s="95">
        <v>2330</v>
      </c>
      <c r="I57" s="95">
        <v>2124</v>
      </c>
    </row>
    <row r="58" spans="1:9" ht="63">
      <c r="A58" s="5"/>
      <c r="B58" s="110" t="s">
        <v>302</v>
      </c>
      <c r="C58" s="213">
        <v>871</v>
      </c>
      <c r="D58" s="3" t="s">
        <v>34</v>
      </c>
      <c r="E58" s="3" t="s">
        <v>24</v>
      </c>
      <c r="F58" s="3" t="s">
        <v>190</v>
      </c>
      <c r="G58" s="164"/>
      <c r="H58" s="95">
        <f>H59</f>
        <v>110</v>
      </c>
      <c r="I58" s="95">
        <f>I59</f>
        <v>0</v>
      </c>
    </row>
    <row r="59" spans="1:9" ht="31.5">
      <c r="A59" s="5"/>
      <c r="B59" s="110" t="s">
        <v>278</v>
      </c>
      <c r="C59" s="213">
        <v>871</v>
      </c>
      <c r="D59" s="3" t="s">
        <v>34</v>
      </c>
      <c r="E59" s="3" t="s">
        <v>24</v>
      </c>
      <c r="F59" s="3" t="s">
        <v>190</v>
      </c>
      <c r="G59" s="165">
        <v>244</v>
      </c>
      <c r="H59" s="95">
        <v>110</v>
      </c>
      <c r="I59" s="95"/>
    </row>
    <row r="60" spans="1:9" ht="12.75">
      <c r="A60" s="5"/>
      <c r="B60" s="6" t="s">
        <v>13</v>
      </c>
      <c r="C60" s="213">
        <v>871</v>
      </c>
      <c r="D60" s="2" t="s">
        <v>34</v>
      </c>
      <c r="E60" s="14" t="s">
        <v>31</v>
      </c>
      <c r="F60" s="2"/>
      <c r="G60" s="49"/>
      <c r="H60" s="16">
        <f>H61</f>
        <v>976.9</v>
      </c>
      <c r="I60" s="16">
        <f>I61</f>
        <v>200</v>
      </c>
    </row>
    <row r="61" spans="1:9" ht="12.75">
      <c r="A61" s="5"/>
      <c r="B61" s="7" t="s">
        <v>295</v>
      </c>
      <c r="C61" s="213">
        <v>871</v>
      </c>
      <c r="D61" s="3" t="s">
        <v>34</v>
      </c>
      <c r="E61" s="9" t="s">
        <v>31</v>
      </c>
      <c r="F61" s="3" t="s">
        <v>88</v>
      </c>
      <c r="G61" s="3"/>
      <c r="H61" s="20">
        <f>H62+H64</f>
        <v>976.9</v>
      </c>
      <c r="I61" s="20">
        <f>I62+I64</f>
        <v>200</v>
      </c>
    </row>
    <row r="62" spans="1:9" ht="63">
      <c r="A62" s="5"/>
      <c r="B62" s="109" t="s">
        <v>191</v>
      </c>
      <c r="C62" s="213">
        <v>871</v>
      </c>
      <c r="D62" s="3" t="s">
        <v>34</v>
      </c>
      <c r="E62" s="9" t="s">
        <v>31</v>
      </c>
      <c r="F62" s="3" t="s">
        <v>192</v>
      </c>
      <c r="G62" s="9"/>
      <c r="H62" s="20">
        <f>H63</f>
        <v>976.9</v>
      </c>
      <c r="I62" s="20">
        <f>I63</f>
        <v>0</v>
      </c>
    </row>
    <row r="63" spans="1:9" ht="31.5">
      <c r="A63" s="5"/>
      <c r="B63" s="110" t="s">
        <v>278</v>
      </c>
      <c r="C63" s="213">
        <v>871</v>
      </c>
      <c r="D63" s="3" t="s">
        <v>34</v>
      </c>
      <c r="E63" s="9" t="s">
        <v>31</v>
      </c>
      <c r="F63" s="3" t="s">
        <v>192</v>
      </c>
      <c r="G63" s="165">
        <v>244</v>
      </c>
      <c r="H63" s="20">
        <v>976.9</v>
      </c>
      <c r="I63" s="20"/>
    </row>
    <row r="64" spans="1:9" ht="63">
      <c r="A64" s="5"/>
      <c r="B64" s="110" t="s">
        <v>302</v>
      </c>
      <c r="C64" s="213">
        <v>871</v>
      </c>
      <c r="D64" s="3" t="s">
        <v>34</v>
      </c>
      <c r="E64" s="9" t="s">
        <v>31</v>
      </c>
      <c r="F64" s="3" t="s">
        <v>190</v>
      </c>
      <c r="G64" s="165"/>
      <c r="H64" s="20">
        <f>H65</f>
        <v>0</v>
      </c>
      <c r="I64" s="20">
        <f>I65</f>
        <v>200</v>
      </c>
    </row>
    <row r="65" spans="1:9" ht="31.5">
      <c r="A65" s="5"/>
      <c r="B65" s="110" t="s">
        <v>278</v>
      </c>
      <c r="C65" s="213">
        <v>871</v>
      </c>
      <c r="D65" s="3" t="s">
        <v>34</v>
      </c>
      <c r="E65" s="9" t="s">
        <v>31</v>
      </c>
      <c r="F65" s="3" t="s">
        <v>190</v>
      </c>
      <c r="G65" s="165">
        <v>244</v>
      </c>
      <c r="H65" s="20"/>
      <c r="I65" s="20">
        <v>200</v>
      </c>
    </row>
    <row r="66" spans="1:9" ht="12.75">
      <c r="A66" s="5"/>
      <c r="B66" s="13" t="s">
        <v>14</v>
      </c>
      <c r="C66" s="213">
        <v>871</v>
      </c>
      <c r="D66" s="2" t="s">
        <v>34</v>
      </c>
      <c r="E66" s="2" t="s">
        <v>25</v>
      </c>
      <c r="F66" s="2" t="s">
        <v>22</v>
      </c>
      <c r="G66" s="49" t="s">
        <v>20</v>
      </c>
      <c r="H66" s="16">
        <f>H67</f>
        <v>710</v>
      </c>
      <c r="I66" s="16">
        <f>I67</f>
        <v>220</v>
      </c>
    </row>
    <row r="67" spans="1:9" ht="12.75">
      <c r="A67" s="5"/>
      <c r="B67" s="15" t="s">
        <v>120</v>
      </c>
      <c r="C67" s="213">
        <v>871</v>
      </c>
      <c r="D67" s="3" t="s">
        <v>34</v>
      </c>
      <c r="E67" s="3" t="s">
        <v>25</v>
      </c>
      <c r="F67" s="3" t="s">
        <v>88</v>
      </c>
      <c r="G67" s="50" t="s">
        <v>20</v>
      </c>
      <c r="H67" s="17">
        <f>H68+H70</f>
        <v>710</v>
      </c>
      <c r="I67" s="17">
        <f>I68+I70</f>
        <v>220</v>
      </c>
    </row>
    <row r="68" spans="1:9" ht="63">
      <c r="A68" s="5"/>
      <c r="B68" s="110" t="s">
        <v>198</v>
      </c>
      <c r="C68" s="213">
        <v>871</v>
      </c>
      <c r="D68" s="3" t="s">
        <v>34</v>
      </c>
      <c r="E68" s="3" t="s">
        <v>25</v>
      </c>
      <c r="F68" s="3" t="s">
        <v>199</v>
      </c>
      <c r="G68" s="165"/>
      <c r="H68" s="20">
        <f>H69</f>
        <v>300</v>
      </c>
      <c r="I68" s="20">
        <f>I69</f>
        <v>30</v>
      </c>
    </row>
    <row r="69" spans="1:9" ht="31.5">
      <c r="A69" s="5"/>
      <c r="B69" s="110" t="s">
        <v>278</v>
      </c>
      <c r="C69" s="213">
        <v>871</v>
      </c>
      <c r="D69" s="3" t="s">
        <v>34</v>
      </c>
      <c r="E69" s="3" t="s">
        <v>25</v>
      </c>
      <c r="F69" s="3" t="s">
        <v>199</v>
      </c>
      <c r="G69" s="165">
        <v>244</v>
      </c>
      <c r="H69" s="20">
        <v>300</v>
      </c>
      <c r="I69" s="20">
        <v>30</v>
      </c>
    </row>
    <row r="70" spans="1:9" ht="78.75">
      <c r="A70" s="5"/>
      <c r="B70" s="110" t="s">
        <v>195</v>
      </c>
      <c r="C70" s="213">
        <v>871</v>
      </c>
      <c r="D70" s="3" t="s">
        <v>34</v>
      </c>
      <c r="E70" s="3" t="s">
        <v>25</v>
      </c>
      <c r="F70" s="107" t="s">
        <v>197</v>
      </c>
      <c r="G70" s="165"/>
      <c r="H70" s="20">
        <f>H71</f>
        <v>410</v>
      </c>
      <c r="I70" s="20">
        <f>I71</f>
        <v>190</v>
      </c>
    </row>
    <row r="71" spans="1:9" ht="31.5">
      <c r="A71" s="5"/>
      <c r="B71" s="110" t="s">
        <v>278</v>
      </c>
      <c r="C71" s="213">
        <v>871</v>
      </c>
      <c r="D71" s="3" t="s">
        <v>34</v>
      </c>
      <c r="E71" s="3" t="s">
        <v>25</v>
      </c>
      <c r="F71" s="107" t="s">
        <v>197</v>
      </c>
      <c r="G71" s="165">
        <v>244</v>
      </c>
      <c r="H71" s="20">
        <v>410</v>
      </c>
      <c r="I71" s="20">
        <v>190</v>
      </c>
    </row>
    <row r="72" spans="1:9" ht="25.5">
      <c r="A72" s="5"/>
      <c r="B72" s="13" t="s">
        <v>307</v>
      </c>
      <c r="C72" s="213">
        <v>871</v>
      </c>
      <c r="D72" s="2" t="s">
        <v>34</v>
      </c>
      <c r="E72" s="2" t="s">
        <v>34</v>
      </c>
      <c r="F72" s="2"/>
      <c r="G72" s="49"/>
      <c r="H72" s="16">
        <f>H73</f>
        <v>569.3</v>
      </c>
      <c r="I72" s="16">
        <f>I73</f>
        <v>599.3</v>
      </c>
    </row>
    <row r="73" spans="1:9" ht="31.5">
      <c r="A73" s="5"/>
      <c r="B73" s="110" t="s">
        <v>46</v>
      </c>
      <c r="C73" s="213">
        <v>871</v>
      </c>
      <c r="D73" s="9" t="s">
        <v>34</v>
      </c>
      <c r="E73" s="9" t="s">
        <v>34</v>
      </c>
      <c r="F73" s="107" t="s">
        <v>308</v>
      </c>
      <c r="G73" s="165"/>
      <c r="H73" s="20">
        <f>SUM(H74:H77)</f>
        <v>569.3</v>
      </c>
      <c r="I73" s="20">
        <f>SUM(I74:I77)</f>
        <v>599.3</v>
      </c>
    </row>
    <row r="74" spans="1:9" ht="15">
      <c r="A74" s="5"/>
      <c r="B74" s="155" t="s">
        <v>275</v>
      </c>
      <c r="C74" s="213">
        <v>871</v>
      </c>
      <c r="D74" s="9" t="s">
        <v>34</v>
      </c>
      <c r="E74" s="9" t="s">
        <v>34</v>
      </c>
      <c r="F74" s="107" t="s">
        <v>308</v>
      </c>
      <c r="G74" s="50">
        <v>111</v>
      </c>
      <c r="H74" s="20">
        <v>495.3</v>
      </c>
      <c r="I74" s="20">
        <v>495.3</v>
      </c>
    </row>
    <row r="75" spans="1:9" ht="31.5">
      <c r="A75" s="5"/>
      <c r="B75" s="110" t="s">
        <v>276</v>
      </c>
      <c r="C75" s="213">
        <v>871</v>
      </c>
      <c r="D75" s="9" t="s">
        <v>34</v>
      </c>
      <c r="E75" s="9" t="s">
        <v>34</v>
      </c>
      <c r="F75" s="107" t="s">
        <v>308</v>
      </c>
      <c r="G75" s="50">
        <v>242</v>
      </c>
      <c r="H75" s="20">
        <v>22.1</v>
      </c>
      <c r="I75" s="20">
        <v>52.1</v>
      </c>
    </row>
    <row r="76" spans="1:9" ht="31.5">
      <c r="A76" s="5"/>
      <c r="B76" s="110" t="s">
        <v>278</v>
      </c>
      <c r="C76" s="213">
        <v>871</v>
      </c>
      <c r="D76" s="9" t="s">
        <v>34</v>
      </c>
      <c r="E76" s="9" t="s">
        <v>34</v>
      </c>
      <c r="F76" s="107" t="s">
        <v>308</v>
      </c>
      <c r="G76" s="50">
        <v>244</v>
      </c>
      <c r="H76" s="20">
        <v>49.9</v>
      </c>
      <c r="I76" s="20">
        <v>49.9</v>
      </c>
    </row>
    <row r="77" spans="1:9" ht="31.5">
      <c r="A77" s="5"/>
      <c r="B77" s="110" t="s">
        <v>279</v>
      </c>
      <c r="C77" s="213">
        <v>871</v>
      </c>
      <c r="D77" s="9" t="s">
        <v>34</v>
      </c>
      <c r="E77" s="9" t="s">
        <v>34</v>
      </c>
      <c r="F77" s="107" t="s">
        <v>308</v>
      </c>
      <c r="G77" s="50">
        <v>851</v>
      </c>
      <c r="H77" s="20">
        <v>2</v>
      </c>
      <c r="I77" s="20">
        <v>2</v>
      </c>
    </row>
    <row r="78" spans="1:9" ht="14.25">
      <c r="A78" s="5"/>
      <c r="B78" s="4" t="s">
        <v>296</v>
      </c>
      <c r="C78" s="213">
        <v>871</v>
      </c>
      <c r="D78" s="25" t="s">
        <v>39</v>
      </c>
      <c r="E78" s="25"/>
      <c r="F78" s="24"/>
      <c r="G78" s="53"/>
      <c r="H78" s="16">
        <f>H79+H103</f>
        <v>2261.9</v>
      </c>
      <c r="I78" s="16">
        <f>I79+I103</f>
        <v>2721.5</v>
      </c>
    </row>
    <row r="79" spans="1:9" ht="12.75">
      <c r="A79" s="5"/>
      <c r="B79" s="6" t="s">
        <v>40</v>
      </c>
      <c r="C79" s="213">
        <v>871</v>
      </c>
      <c r="D79" s="2" t="s">
        <v>39</v>
      </c>
      <c r="E79" s="2" t="s">
        <v>24</v>
      </c>
      <c r="F79" s="2" t="s">
        <v>22</v>
      </c>
      <c r="G79" s="49" t="s">
        <v>20</v>
      </c>
      <c r="H79" s="16">
        <f>H80+H87+H89+H91+H97+H101</f>
        <v>2251.9</v>
      </c>
      <c r="I79" s="16">
        <f>I80+I87+I89+I91+I97+I101</f>
        <v>2711.5</v>
      </c>
    </row>
    <row r="80" spans="1:9" ht="25.5">
      <c r="A80" s="5"/>
      <c r="B80" s="6" t="s">
        <v>41</v>
      </c>
      <c r="C80" s="213">
        <v>871</v>
      </c>
      <c r="D80" s="2" t="s">
        <v>39</v>
      </c>
      <c r="E80" s="2" t="s">
        <v>24</v>
      </c>
      <c r="F80" s="2" t="s">
        <v>12</v>
      </c>
      <c r="G80" s="49"/>
      <c r="H80" s="16">
        <f>H81</f>
        <v>1464.5</v>
      </c>
      <c r="I80" s="16">
        <f>I81</f>
        <v>1822.0000000000002</v>
      </c>
    </row>
    <row r="81" spans="1:9" ht="12.75">
      <c r="A81" s="5"/>
      <c r="B81" s="7" t="s">
        <v>46</v>
      </c>
      <c r="C81" s="213">
        <v>871</v>
      </c>
      <c r="D81" s="3" t="s">
        <v>39</v>
      </c>
      <c r="E81" s="3" t="s">
        <v>24</v>
      </c>
      <c r="F81" s="3" t="s">
        <v>45</v>
      </c>
      <c r="G81" s="50"/>
      <c r="H81" s="17">
        <f>SUM(H82:H86)</f>
        <v>1464.5</v>
      </c>
      <c r="I81" s="17">
        <f>SUM(I82:I86)</f>
        <v>1822.0000000000002</v>
      </c>
    </row>
    <row r="82" spans="1:9" ht="15.75">
      <c r="A82" s="5"/>
      <c r="B82" s="110" t="s">
        <v>275</v>
      </c>
      <c r="C82" s="213">
        <v>871</v>
      </c>
      <c r="D82" s="3" t="s">
        <v>39</v>
      </c>
      <c r="E82" s="3" t="s">
        <v>24</v>
      </c>
      <c r="F82" s="3" t="s">
        <v>45</v>
      </c>
      <c r="G82" s="51" t="s">
        <v>297</v>
      </c>
      <c r="H82" s="17">
        <v>917.1</v>
      </c>
      <c r="I82" s="17">
        <v>917.1</v>
      </c>
    </row>
    <row r="83" spans="1:9" ht="31.5">
      <c r="A83" s="5"/>
      <c r="B83" s="110" t="s">
        <v>276</v>
      </c>
      <c r="C83" s="213">
        <v>871</v>
      </c>
      <c r="D83" s="3" t="s">
        <v>39</v>
      </c>
      <c r="E83" s="3" t="s">
        <v>24</v>
      </c>
      <c r="F83" s="3" t="s">
        <v>45</v>
      </c>
      <c r="G83" s="50">
        <v>242</v>
      </c>
      <c r="H83" s="17">
        <v>11.5</v>
      </c>
      <c r="I83" s="17">
        <v>12.2</v>
      </c>
    </row>
    <row r="84" spans="1:9" ht="31.5">
      <c r="A84" s="5"/>
      <c r="B84" s="110" t="s">
        <v>277</v>
      </c>
      <c r="C84" s="213">
        <v>871</v>
      </c>
      <c r="D84" s="3" t="s">
        <v>39</v>
      </c>
      <c r="E84" s="3" t="s">
        <v>24</v>
      </c>
      <c r="F84" s="3" t="s">
        <v>45</v>
      </c>
      <c r="G84" s="50">
        <v>243</v>
      </c>
      <c r="H84" s="17"/>
      <c r="I84" s="17">
        <v>300</v>
      </c>
    </row>
    <row r="85" spans="1:9" ht="31.5">
      <c r="A85" s="5"/>
      <c r="B85" s="110" t="s">
        <v>278</v>
      </c>
      <c r="C85" s="213">
        <v>871</v>
      </c>
      <c r="D85" s="3" t="s">
        <v>39</v>
      </c>
      <c r="E85" s="3" t="s">
        <v>24</v>
      </c>
      <c r="F85" s="3" t="s">
        <v>45</v>
      </c>
      <c r="G85" s="50">
        <v>244</v>
      </c>
      <c r="H85" s="17">
        <v>517.9</v>
      </c>
      <c r="I85" s="17">
        <v>574.7</v>
      </c>
    </row>
    <row r="86" spans="1:9" ht="31.5">
      <c r="A86" s="5"/>
      <c r="B86" s="110" t="s">
        <v>279</v>
      </c>
      <c r="C86" s="213">
        <v>871</v>
      </c>
      <c r="D86" s="3" t="s">
        <v>39</v>
      </c>
      <c r="E86" s="3" t="s">
        <v>24</v>
      </c>
      <c r="F86" s="3" t="s">
        <v>45</v>
      </c>
      <c r="G86" s="50">
        <v>851</v>
      </c>
      <c r="H86" s="19">
        <v>18</v>
      </c>
      <c r="I86" s="19">
        <v>18</v>
      </c>
    </row>
    <row r="87" spans="1:9" ht="38.25">
      <c r="A87" s="5"/>
      <c r="B87" s="175" t="s">
        <v>47</v>
      </c>
      <c r="C87" s="213">
        <v>871</v>
      </c>
      <c r="D87" s="6" t="s">
        <v>39</v>
      </c>
      <c r="E87" s="6" t="s">
        <v>24</v>
      </c>
      <c r="F87" s="6" t="s">
        <v>335</v>
      </c>
      <c r="G87" s="190"/>
      <c r="H87" s="191">
        <f>H88</f>
        <v>14.1</v>
      </c>
      <c r="I87" s="191">
        <f>I88</f>
        <v>14.1</v>
      </c>
    </row>
    <row r="88" spans="1:9" ht="15.75">
      <c r="A88" s="5"/>
      <c r="B88" s="110" t="s">
        <v>275</v>
      </c>
      <c r="C88" s="213">
        <v>871</v>
      </c>
      <c r="D88" s="3" t="s">
        <v>39</v>
      </c>
      <c r="E88" s="3" t="s">
        <v>24</v>
      </c>
      <c r="F88" s="3" t="s">
        <v>335</v>
      </c>
      <c r="G88" s="51" t="s">
        <v>297</v>
      </c>
      <c r="H88" s="20">
        <v>14.1</v>
      </c>
      <c r="I88" s="20">
        <v>14.1</v>
      </c>
    </row>
    <row r="89" spans="1:9" ht="57">
      <c r="A89" s="5"/>
      <c r="B89" s="188" t="s">
        <v>200</v>
      </c>
      <c r="C89" s="213">
        <v>871</v>
      </c>
      <c r="D89" s="2" t="s">
        <v>39</v>
      </c>
      <c r="E89" s="2" t="s">
        <v>24</v>
      </c>
      <c r="F89" s="180" t="s">
        <v>193</v>
      </c>
      <c r="G89" s="14"/>
      <c r="H89" s="20">
        <f>H90</f>
        <v>100</v>
      </c>
      <c r="I89" s="20">
        <f>I90</f>
        <v>100</v>
      </c>
    </row>
    <row r="90" spans="1:9" ht="31.5">
      <c r="A90" s="5"/>
      <c r="B90" s="110" t="s">
        <v>278</v>
      </c>
      <c r="C90" s="213">
        <v>871</v>
      </c>
      <c r="D90" s="3" t="s">
        <v>39</v>
      </c>
      <c r="E90" s="3" t="s">
        <v>24</v>
      </c>
      <c r="F90" s="193" t="s">
        <v>193</v>
      </c>
      <c r="G90" s="9" t="s">
        <v>288</v>
      </c>
      <c r="H90" s="20">
        <v>100</v>
      </c>
      <c r="I90" s="20">
        <v>100</v>
      </c>
    </row>
    <row r="91" spans="1:9" ht="12.75">
      <c r="A91" s="5"/>
      <c r="B91" s="6" t="s">
        <v>68</v>
      </c>
      <c r="C91" s="213">
        <v>871</v>
      </c>
      <c r="D91" s="24" t="s">
        <v>39</v>
      </c>
      <c r="E91" s="24" t="s">
        <v>24</v>
      </c>
      <c r="F91" s="24" t="s">
        <v>69</v>
      </c>
      <c r="G91" s="59"/>
      <c r="H91" s="60">
        <f>H92</f>
        <v>449.29999999999995</v>
      </c>
      <c r="I91" s="60">
        <f>I92</f>
        <v>551.4</v>
      </c>
    </row>
    <row r="92" spans="1:9" ht="12.75">
      <c r="A92" s="5"/>
      <c r="B92" s="7" t="s">
        <v>46</v>
      </c>
      <c r="C92" s="213">
        <v>871</v>
      </c>
      <c r="D92" s="23" t="s">
        <v>39</v>
      </c>
      <c r="E92" s="23" t="s">
        <v>24</v>
      </c>
      <c r="F92" s="23" t="s">
        <v>70</v>
      </c>
      <c r="G92" s="58"/>
      <c r="H92" s="20">
        <f>H93+H94+H95+H96</f>
        <v>449.29999999999995</v>
      </c>
      <c r="I92" s="20">
        <f>I93+I94+I95+I96</f>
        <v>551.4</v>
      </c>
    </row>
    <row r="93" spans="1:9" ht="15.75">
      <c r="A93" s="5"/>
      <c r="B93" s="110" t="s">
        <v>275</v>
      </c>
      <c r="C93" s="213">
        <v>871</v>
      </c>
      <c r="D93" s="21" t="s">
        <v>39</v>
      </c>
      <c r="E93" s="21" t="s">
        <v>24</v>
      </c>
      <c r="F93" s="27" t="s">
        <v>70</v>
      </c>
      <c r="G93" s="51" t="s">
        <v>297</v>
      </c>
      <c r="H93" s="26">
        <v>331</v>
      </c>
      <c r="I93" s="26">
        <v>331</v>
      </c>
    </row>
    <row r="94" spans="1:9" ht="31.5">
      <c r="A94" s="5"/>
      <c r="B94" s="110" t="s">
        <v>276</v>
      </c>
      <c r="C94" s="213">
        <v>871</v>
      </c>
      <c r="D94" s="21" t="s">
        <v>39</v>
      </c>
      <c r="E94" s="21" t="s">
        <v>24</v>
      </c>
      <c r="F94" s="27" t="s">
        <v>70</v>
      </c>
      <c r="G94" s="51" t="s">
        <v>285</v>
      </c>
      <c r="H94" s="26">
        <v>31.9</v>
      </c>
      <c r="I94" s="26">
        <v>33.9</v>
      </c>
    </row>
    <row r="95" spans="1:9" ht="31.5">
      <c r="A95" s="5"/>
      <c r="B95" s="110" t="s">
        <v>277</v>
      </c>
      <c r="C95" s="213">
        <v>871</v>
      </c>
      <c r="D95" s="21" t="s">
        <v>39</v>
      </c>
      <c r="E95" s="21" t="s">
        <v>24</v>
      </c>
      <c r="F95" s="27" t="s">
        <v>70</v>
      </c>
      <c r="G95" s="50">
        <v>243</v>
      </c>
      <c r="H95" s="26"/>
      <c r="I95" s="26">
        <v>95</v>
      </c>
    </row>
    <row r="96" spans="1:9" ht="31.5">
      <c r="A96" s="5"/>
      <c r="B96" s="110" t="s">
        <v>278</v>
      </c>
      <c r="C96" s="213">
        <v>871</v>
      </c>
      <c r="D96" s="21" t="s">
        <v>39</v>
      </c>
      <c r="E96" s="21" t="s">
        <v>24</v>
      </c>
      <c r="F96" s="27" t="s">
        <v>70</v>
      </c>
      <c r="G96" s="50">
        <v>244</v>
      </c>
      <c r="H96" s="26">
        <v>86.4</v>
      </c>
      <c r="I96" s="26">
        <v>91.5</v>
      </c>
    </row>
    <row r="97" spans="1:9" ht="40.5">
      <c r="A97" s="5"/>
      <c r="B97" s="169" t="s">
        <v>47</v>
      </c>
      <c r="C97" s="213">
        <v>871</v>
      </c>
      <c r="D97" s="170" t="s">
        <v>39</v>
      </c>
      <c r="E97" s="170" t="s">
        <v>24</v>
      </c>
      <c r="F97" s="6" t="s">
        <v>335</v>
      </c>
      <c r="G97" s="172"/>
      <c r="H97" s="173">
        <f>H98</f>
        <v>6.2</v>
      </c>
      <c r="I97" s="173">
        <f>I98</f>
        <v>6.2</v>
      </c>
    </row>
    <row r="98" spans="1:9" ht="15.75">
      <c r="A98" s="5"/>
      <c r="B98" s="110" t="s">
        <v>275</v>
      </c>
      <c r="C98" s="213">
        <v>871</v>
      </c>
      <c r="D98" s="3" t="s">
        <v>39</v>
      </c>
      <c r="E98" s="3" t="s">
        <v>24</v>
      </c>
      <c r="F98" s="3" t="s">
        <v>335</v>
      </c>
      <c r="G98" s="51" t="s">
        <v>297</v>
      </c>
      <c r="H98" s="20">
        <v>6.2</v>
      </c>
      <c r="I98" s="20">
        <v>6.2</v>
      </c>
    </row>
    <row r="99" spans="1:9" ht="13.5">
      <c r="A99" s="5"/>
      <c r="B99" s="174" t="s">
        <v>74</v>
      </c>
      <c r="C99" s="213">
        <v>871</v>
      </c>
      <c r="D99" s="170" t="s">
        <v>39</v>
      </c>
      <c r="E99" s="170" t="s">
        <v>24</v>
      </c>
      <c r="F99" s="171" t="s">
        <v>337</v>
      </c>
      <c r="G99" s="172"/>
      <c r="H99" s="173">
        <f>H100</f>
        <v>0</v>
      </c>
      <c r="I99" s="173">
        <f>I100</f>
        <v>0</v>
      </c>
    </row>
    <row r="100" spans="1:9" ht="15.75">
      <c r="A100" s="5"/>
      <c r="B100" s="110" t="s">
        <v>275</v>
      </c>
      <c r="C100" s="213">
        <v>871</v>
      </c>
      <c r="D100" s="3" t="s">
        <v>39</v>
      </c>
      <c r="E100" s="3" t="s">
        <v>24</v>
      </c>
      <c r="F100" s="171" t="s">
        <v>337</v>
      </c>
      <c r="G100" s="51" t="s">
        <v>297</v>
      </c>
      <c r="H100" s="20"/>
      <c r="I100" s="20"/>
    </row>
    <row r="101" spans="1:9" ht="51">
      <c r="A101" s="5"/>
      <c r="B101" s="175" t="s">
        <v>298</v>
      </c>
      <c r="C101" s="213">
        <v>871</v>
      </c>
      <c r="D101" s="3" t="s">
        <v>39</v>
      </c>
      <c r="E101" s="3" t="s">
        <v>24</v>
      </c>
      <c r="F101" s="171" t="s">
        <v>336</v>
      </c>
      <c r="G101" s="51"/>
      <c r="H101" s="20">
        <f>H102</f>
        <v>217.8</v>
      </c>
      <c r="I101" s="20">
        <f>I102</f>
        <v>217.8</v>
      </c>
    </row>
    <row r="102" spans="1:9" ht="47.25">
      <c r="A102" s="5"/>
      <c r="B102" s="110" t="s">
        <v>299</v>
      </c>
      <c r="C102" s="213">
        <v>871</v>
      </c>
      <c r="D102" s="3" t="s">
        <v>39</v>
      </c>
      <c r="E102" s="3" t="s">
        <v>24</v>
      </c>
      <c r="F102" s="27" t="s">
        <v>336</v>
      </c>
      <c r="G102" s="51" t="s">
        <v>300</v>
      </c>
      <c r="H102" s="20">
        <v>217.8</v>
      </c>
      <c r="I102" s="20">
        <v>217.8</v>
      </c>
    </row>
    <row r="103" spans="1:9" ht="31.5">
      <c r="A103" s="5"/>
      <c r="B103" s="177" t="s">
        <v>310</v>
      </c>
      <c r="C103" s="213">
        <v>871</v>
      </c>
      <c r="D103" s="14" t="s">
        <v>39</v>
      </c>
      <c r="E103" s="14" t="s">
        <v>33</v>
      </c>
      <c r="F103" s="171"/>
      <c r="G103" s="162"/>
      <c r="H103" s="60">
        <f>H104</f>
        <v>10</v>
      </c>
      <c r="I103" s="60">
        <f>I104</f>
        <v>10</v>
      </c>
    </row>
    <row r="104" spans="1:9" ht="45">
      <c r="A104" s="5"/>
      <c r="B104" s="155" t="s">
        <v>187</v>
      </c>
      <c r="C104" s="213">
        <v>871</v>
      </c>
      <c r="D104" s="9" t="s">
        <v>39</v>
      </c>
      <c r="E104" s="9" t="s">
        <v>33</v>
      </c>
      <c r="F104" s="23" t="s">
        <v>189</v>
      </c>
      <c r="G104" s="51"/>
      <c r="H104" s="20">
        <f>H105</f>
        <v>10</v>
      </c>
      <c r="I104" s="20">
        <f>I105</f>
        <v>10</v>
      </c>
    </row>
    <row r="105" spans="1:9" ht="31.5">
      <c r="A105" s="5"/>
      <c r="B105" s="110" t="s">
        <v>278</v>
      </c>
      <c r="C105" s="213">
        <v>871</v>
      </c>
      <c r="D105" s="9" t="s">
        <v>39</v>
      </c>
      <c r="E105" s="9" t="s">
        <v>33</v>
      </c>
      <c r="F105" s="23" t="s">
        <v>189</v>
      </c>
      <c r="G105" s="51" t="s">
        <v>288</v>
      </c>
      <c r="H105" s="20">
        <v>10</v>
      </c>
      <c r="I105" s="20">
        <v>10</v>
      </c>
    </row>
    <row r="106" spans="1:9" ht="14.25">
      <c r="A106" s="5"/>
      <c r="B106" s="4" t="s">
        <v>301</v>
      </c>
      <c r="C106" s="213">
        <v>871</v>
      </c>
      <c r="D106" s="25" t="s">
        <v>75</v>
      </c>
      <c r="E106" s="25"/>
      <c r="F106" s="24"/>
      <c r="G106" s="24"/>
      <c r="H106" s="60">
        <f aca="true" t="shared" si="7" ref="H106:I108">H107</f>
        <v>20</v>
      </c>
      <c r="I106" s="60">
        <f t="shared" si="7"/>
        <v>20</v>
      </c>
    </row>
    <row r="107" spans="1:9" ht="12.75">
      <c r="A107" s="5"/>
      <c r="B107" s="15" t="s">
        <v>311</v>
      </c>
      <c r="C107" s="213">
        <v>871</v>
      </c>
      <c r="D107" s="22" t="s">
        <v>75</v>
      </c>
      <c r="E107" s="22" t="s">
        <v>25</v>
      </c>
      <c r="F107" s="23"/>
      <c r="G107" s="23"/>
      <c r="H107" s="20">
        <f t="shared" si="7"/>
        <v>20</v>
      </c>
      <c r="I107" s="20">
        <f t="shared" si="7"/>
        <v>20</v>
      </c>
    </row>
    <row r="108" spans="1:9" ht="45">
      <c r="A108" s="5"/>
      <c r="B108" s="155" t="s">
        <v>187</v>
      </c>
      <c r="C108" s="213">
        <v>871</v>
      </c>
      <c r="D108" s="22" t="s">
        <v>75</v>
      </c>
      <c r="E108" s="22" t="s">
        <v>25</v>
      </c>
      <c r="F108" s="193" t="s">
        <v>189</v>
      </c>
      <c r="G108" s="23"/>
      <c r="H108" s="26">
        <f t="shared" si="7"/>
        <v>20</v>
      </c>
      <c r="I108" s="26">
        <f t="shared" si="7"/>
        <v>20</v>
      </c>
    </row>
    <row r="109" spans="1:9" ht="31.5">
      <c r="A109" s="5"/>
      <c r="B109" s="110" t="s">
        <v>278</v>
      </c>
      <c r="C109" s="213">
        <v>871</v>
      </c>
      <c r="D109" s="192" t="s">
        <v>75</v>
      </c>
      <c r="E109" s="192" t="s">
        <v>25</v>
      </c>
      <c r="F109" s="193" t="s">
        <v>189</v>
      </c>
      <c r="G109" s="194">
        <v>244</v>
      </c>
      <c r="H109" s="26">
        <v>20</v>
      </c>
      <c r="I109" s="26">
        <v>20</v>
      </c>
    </row>
    <row r="110" spans="1:9" ht="12.75">
      <c r="A110" s="5"/>
      <c r="B110" s="203" t="s">
        <v>76</v>
      </c>
      <c r="C110" s="213">
        <v>871</v>
      </c>
      <c r="D110" s="204" t="s">
        <v>319</v>
      </c>
      <c r="E110" s="205"/>
      <c r="F110" s="206"/>
      <c r="G110" s="206"/>
      <c r="H110" s="20">
        <f aca="true" t="shared" si="8" ref="H110:I112">H111</f>
        <v>289</v>
      </c>
      <c r="I110" s="20">
        <f t="shared" si="8"/>
        <v>589.7</v>
      </c>
    </row>
    <row r="111" spans="1:9" ht="12.75">
      <c r="A111" s="5"/>
      <c r="B111" s="203" t="s">
        <v>67</v>
      </c>
      <c r="C111" s="213">
        <v>871</v>
      </c>
      <c r="D111" s="204" t="s">
        <v>319</v>
      </c>
      <c r="E111" s="205" t="s">
        <v>319</v>
      </c>
      <c r="F111" s="206"/>
      <c r="G111" s="206"/>
      <c r="H111" s="20">
        <f t="shared" si="8"/>
        <v>289</v>
      </c>
      <c r="I111" s="20">
        <f t="shared" si="8"/>
        <v>589.7</v>
      </c>
    </row>
    <row r="112" spans="1:9" ht="12.75">
      <c r="A112" s="5"/>
      <c r="B112" s="207" t="s">
        <v>67</v>
      </c>
      <c r="C112" s="213">
        <v>871</v>
      </c>
      <c r="D112" s="208" t="s">
        <v>319</v>
      </c>
      <c r="E112" s="209" t="s">
        <v>319</v>
      </c>
      <c r="F112" s="210" t="s">
        <v>320</v>
      </c>
      <c r="G112" s="210"/>
      <c r="H112" s="20">
        <f t="shared" si="8"/>
        <v>289</v>
      </c>
      <c r="I112" s="20">
        <f t="shared" si="8"/>
        <v>589.7</v>
      </c>
    </row>
    <row r="113" spans="1:9" ht="12.75">
      <c r="A113" s="5"/>
      <c r="B113" s="207" t="s">
        <v>67</v>
      </c>
      <c r="C113" s="213">
        <v>871</v>
      </c>
      <c r="D113" s="208" t="s">
        <v>319</v>
      </c>
      <c r="E113" s="209" t="s">
        <v>319</v>
      </c>
      <c r="F113" s="210" t="s">
        <v>320</v>
      </c>
      <c r="G113" s="210" t="s">
        <v>321</v>
      </c>
      <c r="H113" s="20">
        <v>289</v>
      </c>
      <c r="I113" s="20">
        <v>589.7</v>
      </c>
    </row>
    <row r="114" spans="4:9" ht="12.75">
      <c r="D114"/>
      <c r="E114"/>
      <c r="F114"/>
      <c r="G114"/>
      <c r="H114" s="55">
        <f>H9+H37+H43+H48+H53+H78+H106+H113</f>
        <v>11559.199999999999</v>
      </c>
      <c r="I114" s="55">
        <f>I9+I37+I43+I48+I53+I78+I106+I113</f>
        <v>11794.400000000001</v>
      </c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 s="62" t="s">
        <v>24</v>
      </c>
      <c r="H116" s="47">
        <f>H9</f>
        <v>2996.3999999999996</v>
      </c>
      <c r="I116" s="47">
        <f>I9</f>
        <v>3778.8</v>
      </c>
    </row>
    <row r="117" spans="4:9" ht="12.75">
      <c r="D117"/>
      <c r="E117"/>
      <c r="F117"/>
      <c r="G117" s="62" t="s">
        <v>31</v>
      </c>
      <c r="H117" s="47">
        <f>H37</f>
        <v>155.8</v>
      </c>
      <c r="I117" s="47">
        <f>I37</f>
        <v>159.8</v>
      </c>
    </row>
    <row r="118" spans="4:9" ht="12.75">
      <c r="D118"/>
      <c r="E118"/>
      <c r="F118"/>
      <c r="G118" s="62" t="s">
        <v>25</v>
      </c>
      <c r="H118" s="47">
        <f>H43</f>
        <v>30</v>
      </c>
      <c r="I118" s="47">
        <f>I43</f>
        <v>0</v>
      </c>
    </row>
    <row r="119" spans="4:9" ht="12.75">
      <c r="D119"/>
      <c r="E119"/>
      <c r="F119"/>
      <c r="G119" s="62" t="s">
        <v>33</v>
      </c>
      <c r="H119" s="47">
        <f>H48</f>
        <v>1109.9</v>
      </c>
      <c r="I119" s="47">
        <f>I48</f>
        <v>1381.3</v>
      </c>
    </row>
    <row r="120" spans="4:9" ht="12.75">
      <c r="D120"/>
      <c r="E120"/>
      <c r="F120"/>
      <c r="G120" s="62" t="s">
        <v>34</v>
      </c>
      <c r="H120" s="47">
        <f>H53</f>
        <v>4696.2</v>
      </c>
      <c r="I120" s="47">
        <f>I53</f>
        <v>3143.3</v>
      </c>
    </row>
    <row r="121" spans="4:9" ht="12.75">
      <c r="D121"/>
      <c r="E121"/>
      <c r="F121"/>
      <c r="G121" s="62" t="s">
        <v>38</v>
      </c>
      <c r="H121" s="47"/>
      <c r="I121" s="47"/>
    </row>
    <row r="122" spans="4:9" ht="12.75">
      <c r="D122"/>
      <c r="E122"/>
      <c r="F122"/>
      <c r="G122" s="62" t="s">
        <v>39</v>
      </c>
      <c r="H122" s="47">
        <f>H78</f>
        <v>2261.9</v>
      </c>
      <c r="I122" s="47">
        <f>I78</f>
        <v>2721.5</v>
      </c>
    </row>
    <row r="123" spans="4:9" ht="12.75">
      <c r="D123"/>
      <c r="E123"/>
      <c r="F123"/>
      <c r="G123" s="62" t="s">
        <v>77</v>
      </c>
      <c r="H123" s="47"/>
      <c r="I123" s="47"/>
    </row>
    <row r="124" spans="4:9" ht="12.75">
      <c r="D124"/>
      <c r="E124"/>
      <c r="F124"/>
      <c r="G124" s="62">
        <v>10</v>
      </c>
      <c r="H124" s="47">
        <f>H106</f>
        <v>20</v>
      </c>
      <c r="I124" s="47">
        <f>I106</f>
        <v>20</v>
      </c>
    </row>
    <row r="125" spans="4:9" ht="12.75">
      <c r="D125"/>
      <c r="E125"/>
      <c r="F125"/>
      <c r="G125" s="62" t="s">
        <v>148</v>
      </c>
      <c r="H125" s="47"/>
      <c r="I125" s="47"/>
    </row>
    <row r="126" spans="4:9" ht="12.75">
      <c r="D126"/>
      <c r="E126"/>
      <c r="F126"/>
      <c r="G126"/>
      <c r="H126" s="76">
        <f>SUM(H116:H125)</f>
        <v>11270.199999999999</v>
      </c>
      <c r="I126" s="76">
        <f>SUM(I116:I125)</f>
        <v>11204.7</v>
      </c>
    </row>
    <row r="127" spans="4:9" ht="12.75">
      <c r="D127"/>
      <c r="E127"/>
      <c r="F127"/>
      <c r="G127"/>
      <c r="H127" s="76">
        <f>H114-H126</f>
        <v>289</v>
      </c>
      <c r="I127" s="76">
        <f>I114-I126</f>
        <v>589.7000000000007</v>
      </c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K2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46.00390625" style="189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5">
      <c r="A1" s="1"/>
      <c r="B1" s="185"/>
      <c r="C1" s="1"/>
      <c r="D1" s="1"/>
      <c r="E1" s="1"/>
      <c r="F1" s="1" t="s">
        <v>316</v>
      </c>
      <c r="G1" s="1"/>
      <c r="H1" s="82"/>
      <c r="I1" s="1"/>
      <c r="J1" s="1"/>
      <c r="K1" s="1"/>
    </row>
    <row r="2" spans="1:11" ht="12.75" customHeight="1">
      <c r="A2" s="1"/>
      <c r="B2" s="186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185"/>
      <c r="C3" s="1"/>
      <c r="D3" s="255" t="s">
        <v>178</v>
      </c>
      <c r="E3" s="255"/>
      <c r="F3" s="255"/>
      <c r="G3" s="255"/>
      <c r="H3" s="255"/>
      <c r="I3" s="36"/>
      <c r="J3" s="36"/>
      <c r="K3" s="36"/>
    </row>
    <row r="4" spans="1:11" ht="15">
      <c r="A4" s="1"/>
      <c r="B4" s="185"/>
      <c r="C4" s="1"/>
      <c r="D4" s="1"/>
      <c r="E4" s="254" t="s">
        <v>349</v>
      </c>
      <c r="F4" s="254"/>
      <c r="G4" s="254"/>
      <c r="H4" s="254"/>
      <c r="I4" s="1"/>
      <c r="J4" s="1"/>
      <c r="K4" s="1"/>
    </row>
    <row r="5" spans="1:11" ht="15">
      <c r="A5" s="1"/>
      <c r="B5" s="185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66" t="s">
        <v>179</v>
      </c>
      <c r="B6" s="266"/>
      <c r="C6" s="266"/>
      <c r="D6" s="266"/>
      <c r="E6" s="266"/>
      <c r="F6" s="266"/>
      <c r="G6" s="266"/>
      <c r="H6" s="266"/>
      <c r="I6" s="1"/>
      <c r="J6" s="1"/>
      <c r="K6" s="1"/>
    </row>
    <row r="7" spans="1:11" ht="20.25">
      <c r="A7" s="267"/>
      <c r="B7" s="267"/>
      <c r="C7" s="267"/>
      <c r="D7" s="267"/>
      <c r="E7" s="267"/>
      <c r="F7" s="267"/>
      <c r="G7" s="267"/>
      <c r="H7" s="267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187" t="s">
        <v>96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115</v>
      </c>
      <c r="H9" s="68" t="s">
        <v>156</v>
      </c>
      <c r="I9" s="1"/>
      <c r="J9" s="1"/>
      <c r="K9" s="1"/>
    </row>
    <row r="10" spans="1:11" s="61" customFormat="1" ht="57">
      <c r="A10" s="176">
        <v>1</v>
      </c>
      <c r="B10" s="179" t="s">
        <v>182</v>
      </c>
      <c r="C10" s="178">
        <v>871</v>
      </c>
      <c r="D10" s="181" t="s">
        <v>34</v>
      </c>
      <c r="E10" s="181" t="s">
        <v>25</v>
      </c>
      <c r="F10" s="180" t="s">
        <v>180</v>
      </c>
      <c r="G10" s="182">
        <v>244</v>
      </c>
      <c r="H10" s="183">
        <v>1600</v>
      </c>
      <c r="I10" s="59"/>
      <c r="J10" s="59"/>
      <c r="K10" s="59"/>
    </row>
    <row r="11" spans="1:11" s="61" customFormat="1" ht="57">
      <c r="A11" s="176">
        <v>2</v>
      </c>
      <c r="B11" s="179" t="s">
        <v>183</v>
      </c>
      <c r="C11" s="178" t="s">
        <v>51</v>
      </c>
      <c r="D11" s="181" t="s">
        <v>309</v>
      </c>
      <c r="E11" s="181" t="s">
        <v>309</v>
      </c>
      <c r="F11" s="180" t="s">
        <v>181</v>
      </c>
      <c r="G11" s="182">
        <v>244</v>
      </c>
      <c r="H11" s="183">
        <f>H12+H13</f>
        <v>104.5</v>
      </c>
      <c r="I11" s="59"/>
      <c r="J11" s="59"/>
      <c r="K11" s="59"/>
    </row>
    <row r="12" spans="1:11" s="61" customFormat="1" ht="31.5">
      <c r="A12" s="176"/>
      <c r="B12" s="110" t="s">
        <v>278</v>
      </c>
      <c r="C12" s="107" t="s">
        <v>51</v>
      </c>
      <c r="D12" s="192" t="s">
        <v>25</v>
      </c>
      <c r="E12" s="192" t="s">
        <v>75</v>
      </c>
      <c r="F12" s="193" t="s">
        <v>181</v>
      </c>
      <c r="G12" s="194">
        <v>244</v>
      </c>
      <c r="H12" s="195">
        <v>30</v>
      </c>
      <c r="I12" s="59"/>
      <c r="J12" s="59"/>
      <c r="K12" s="59"/>
    </row>
    <row r="13" spans="1:11" s="61" customFormat="1" ht="31.5">
      <c r="A13" s="176"/>
      <c r="B13" s="110" t="s">
        <v>278</v>
      </c>
      <c r="C13" s="107" t="s">
        <v>51</v>
      </c>
      <c r="D13" s="3" t="s">
        <v>39</v>
      </c>
      <c r="E13" s="3" t="s">
        <v>24</v>
      </c>
      <c r="F13" s="193" t="s">
        <v>181</v>
      </c>
      <c r="G13" s="9" t="s">
        <v>288</v>
      </c>
      <c r="H13" s="20">
        <v>74.5</v>
      </c>
      <c r="I13" s="59"/>
      <c r="J13" s="59"/>
      <c r="K13" s="59"/>
    </row>
    <row r="14" spans="1:11" ht="71.25">
      <c r="A14" s="90">
        <v>3</v>
      </c>
      <c r="B14" s="179" t="s">
        <v>184</v>
      </c>
      <c r="C14" s="178" t="s">
        <v>51</v>
      </c>
      <c r="D14" s="181" t="s">
        <v>33</v>
      </c>
      <c r="E14" s="181" t="s">
        <v>77</v>
      </c>
      <c r="F14" s="180" t="s">
        <v>185</v>
      </c>
      <c r="G14" s="182">
        <v>243</v>
      </c>
      <c r="H14" s="183">
        <v>972.7</v>
      </c>
      <c r="I14" s="1"/>
      <c r="J14" s="1"/>
      <c r="K14" s="1"/>
    </row>
    <row r="15" spans="1:11" ht="42.75">
      <c r="A15" s="90">
        <v>4</v>
      </c>
      <c r="B15" s="179" t="s">
        <v>186</v>
      </c>
      <c r="C15" s="178" t="s">
        <v>51</v>
      </c>
      <c r="D15" s="181" t="s">
        <v>34</v>
      </c>
      <c r="E15" s="181" t="s">
        <v>24</v>
      </c>
      <c r="F15" s="180" t="s">
        <v>188</v>
      </c>
      <c r="G15" s="182">
        <v>243</v>
      </c>
      <c r="H15" s="183">
        <v>310</v>
      </c>
      <c r="I15" s="1"/>
      <c r="J15" s="1"/>
      <c r="K15" s="1"/>
    </row>
    <row r="16" spans="1:11" ht="57">
      <c r="A16" s="90">
        <v>5</v>
      </c>
      <c r="B16" s="179" t="s">
        <v>187</v>
      </c>
      <c r="C16" s="178" t="s">
        <v>51</v>
      </c>
      <c r="D16" s="181" t="s">
        <v>309</v>
      </c>
      <c r="E16" s="181" t="s">
        <v>309</v>
      </c>
      <c r="F16" s="180" t="s">
        <v>189</v>
      </c>
      <c r="G16" s="182" t="s">
        <v>288</v>
      </c>
      <c r="H16" s="183">
        <f>H17+H18</f>
        <v>30</v>
      </c>
      <c r="I16" s="1"/>
      <c r="J16" s="1"/>
      <c r="K16" s="1"/>
    </row>
    <row r="17" spans="1:11" ht="31.5">
      <c r="A17" s="90"/>
      <c r="B17" s="110" t="s">
        <v>278</v>
      </c>
      <c r="C17" s="107" t="s">
        <v>51</v>
      </c>
      <c r="D17" s="192" t="s">
        <v>39</v>
      </c>
      <c r="E17" s="192" t="s">
        <v>33</v>
      </c>
      <c r="F17" s="193" t="s">
        <v>189</v>
      </c>
      <c r="G17" s="198" t="s">
        <v>288</v>
      </c>
      <c r="H17" s="195">
        <v>10</v>
      </c>
      <c r="I17" s="1"/>
      <c r="J17" s="1"/>
      <c r="K17" s="1"/>
    </row>
    <row r="18" spans="1:11" ht="31.5">
      <c r="A18" s="90"/>
      <c r="B18" s="110" t="s">
        <v>278</v>
      </c>
      <c r="C18" s="107" t="s">
        <v>51</v>
      </c>
      <c r="D18" s="192" t="s">
        <v>75</v>
      </c>
      <c r="E18" s="192" t="s">
        <v>25</v>
      </c>
      <c r="F18" s="193" t="s">
        <v>189</v>
      </c>
      <c r="G18" s="194">
        <v>244</v>
      </c>
      <c r="H18" s="195">
        <v>20</v>
      </c>
      <c r="I18" s="1"/>
      <c r="J18" s="1"/>
      <c r="K18" s="1"/>
    </row>
    <row r="19" spans="1:11" ht="57">
      <c r="A19" s="90">
        <v>6</v>
      </c>
      <c r="B19" s="179" t="s">
        <v>302</v>
      </c>
      <c r="C19" s="178" t="s">
        <v>51</v>
      </c>
      <c r="D19" s="181" t="s">
        <v>34</v>
      </c>
      <c r="E19" s="181" t="s">
        <v>24</v>
      </c>
      <c r="F19" s="180" t="s">
        <v>190</v>
      </c>
      <c r="G19" s="182">
        <v>244</v>
      </c>
      <c r="H19" s="183">
        <v>150</v>
      </c>
      <c r="I19" s="1"/>
      <c r="J19" s="1"/>
      <c r="K19" s="1"/>
    </row>
    <row r="20" spans="1:11" ht="57">
      <c r="A20" s="90">
        <v>7</v>
      </c>
      <c r="B20" s="179" t="s">
        <v>191</v>
      </c>
      <c r="C20" s="178" t="s">
        <v>51</v>
      </c>
      <c r="D20" s="181" t="s">
        <v>34</v>
      </c>
      <c r="E20" s="181" t="s">
        <v>31</v>
      </c>
      <c r="F20" s="180" t="s">
        <v>192</v>
      </c>
      <c r="G20" s="182">
        <v>244</v>
      </c>
      <c r="H20" s="183">
        <v>140</v>
      </c>
      <c r="I20" s="1"/>
      <c r="J20" s="1"/>
      <c r="K20" s="1"/>
    </row>
    <row r="21" spans="1:11" ht="71.25">
      <c r="A21" s="176">
        <v>8</v>
      </c>
      <c r="B21" s="188" t="s">
        <v>200</v>
      </c>
      <c r="C21" s="178">
        <v>871</v>
      </c>
      <c r="D21" s="178" t="s">
        <v>309</v>
      </c>
      <c r="E21" s="178" t="s">
        <v>309</v>
      </c>
      <c r="F21" s="178" t="s">
        <v>193</v>
      </c>
      <c r="G21" s="178">
        <v>244</v>
      </c>
      <c r="H21" s="196">
        <f>H22+H23</f>
        <v>150</v>
      </c>
      <c r="I21" s="1"/>
      <c r="J21" s="1"/>
      <c r="K21" s="1"/>
    </row>
    <row r="22" spans="1:11" s="61" customFormat="1" ht="31.5">
      <c r="A22" s="34"/>
      <c r="B22" s="110" t="s">
        <v>278</v>
      </c>
      <c r="C22" s="107">
        <v>871</v>
      </c>
      <c r="D22" s="107" t="s">
        <v>34</v>
      </c>
      <c r="E22" s="107" t="s">
        <v>25</v>
      </c>
      <c r="F22" s="107" t="s">
        <v>201</v>
      </c>
      <c r="G22" s="107">
        <v>244</v>
      </c>
      <c r="H22" s="197">
        <v>50</v>
      </c>
      <c r="I22" s="59"/>
      <c r="J22" s="59"/>
      <c r="K22" s="59"/>
    </row>
    <row r="23" spans="1:11" s="61" customFormat="1" ht="52.5" customHeight="1">
      <c r="A23" s="34"/>
      <c r="B23" s="110" t="s">
        <v>278</v>
      </c>
      <c r="C23" s="107">
        <v>871</v>
      </c>
      <c r="D23" s="107" t="s">
        <v>39</v>
      </c>
      <c r="E23" s="107" t="s">
        <v>24</v>
      </c>
      <c r="F23" s="107" t="s">
        <v>201</v>
      </c>
      <c r="G23" s="107" t="s">
        <v>288</v>
      </c>
      <c r="H23" s="197">
        <v>100</v>
      </c>
      <c r="I23" s="59"/>
      <c r="J23" s="59"/>
      <c r="K23" s="59"/>
    </row>
    <row r="24" spans="1:11" s="61" customFormat="1" ht="42" customHeight="1">
      <c r="A24" s="176">
        <v>9</v>
      </c>
      <c r="B24" s="188" t="s">
        <v>194</v>
      </c>
      <c r="C24" s="178" t="s">
        <v>51</v>
      </c>
      <c r="D24" s="178" t="s">
        <v>24</v>
      </c>
      <c r="E24" s="178" t="s">
        <v>33</v>
      </c>
      <c r="F24" s="178" t="s">
        <v>196</v>
      </c>
      <c r="G24" s="178" t="s">
        <v>285</v>
      </c>
      <c r="H24" s="108">
        <v>72</v>
      </c>
      <c r="I24" s="59"/>
      <c r="J24" s="59"/>
      <c r="K24" s="59"/>
    </row>
    <row r="25" spans="1:8" ht="99.75">
      <c r="A25" s="176">
        <v>10</v>
      </c>
      <c r="B25" s="188" t="s">
        <v>195</v>
      </c>
      <c r="C25" s="178" t="s">
        <v>51</v>
      </c>
      <c r="D25" s="178" t="s">
        <v>34</v>
      </c>
      <c r="E25" s="178" t="s">
        <v>25</v>
      </c>
      <c r="F25" s="178" t="s">
        <v>197</v>
      </c>
      <c r="G25" s="178">
        <v>244</v>
      </c>
      <c r="H25" s="108">
        <v>620</v>
      </c>
    </row>
    <row r="26" spans="1:8" ht="57">
      <c r="A26" s="176">
        <v>11</v>
      </c>
      <c r="B26" s="188" t="s">
        <v>198</v>
      </c>
      <c r="C26" s="178" t="s">
        <v>51</v>
      </c>
      <c r="D26" s="178" t="s">
        <v>34</v>
      </c>
      <c r="E26" s="178" t="s">
        <v>25</v>
      </c>
      <c r="F26" s="178" t="s">
        <v>199</v>
      </c>
      <c r="G26" s="178">
        <v>244</v>
      </c>
      <c r="H26" s="108">
        <v>483.2</v>
      </c>
    </row>
    <row r="27" spans="1:8" ht="63">
      <c r="A27" s="176">
        <v>12</v>
      </c>
      <c r="B27" s="177" t="s">
        <v>330</v>
      </c>
      <c r="C27" s="178" t="s">
        <v>51</v>
      </c>
      <c r="D27" s="178" t="s">
        <v>34</v>
      </c>
      <c r="E27" s="178" t="s">
        <v>25</v>
      </c>
      <c r="F27" s="178" t="s">
        <v>201</v>
      </c>
      <c r="G27" s="178">
        <v>244</v>
      </c>
      <c r="H27" s="108">
        <v>200</v>
      </c>
    </row>
    <row r="28" spans="1:8" s="201" customFormat="1" ht="15">
      <c r="A28" s="90"/>
      <c r="B28" s="199" t="s">
        <v>312</v>
      </c>
      <c r="C28" s="90"/>
      <c r="D28" s="90"/>
      <c r="E28" s="90"/>
      <c r="F28" s="90"/>
      <c r="G28" s="90"/>
      <c r="H28" s="200">
        <f>H10+H11+H14+H15+H16+H19+H20+H21+H24+H25+H26+H27</f>
        <v>4832.4</v>
      </c>
    </row>
  </sheetData>
  <sheetProtection/>
  <mergeCells count="4">
    <mergeCell ref="E4:H4"/>
    <mergeCell ref="D3:H3"/>
    <mergeCell ref="A6:H6"/>
    <mergeCell ref="A7:H7"/>
  </mergeCells>
  <printOptions/>
  <pageMargins left="0.75" right="0.32" top="0.51" bottom="0.35" header="0.5" footer="0.2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7109375" style="0" customWidth="1"/>
    <col min="2" max="2" width="46.00390625" style="189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  <col min="9" max="9" width="10.7109375" style="0" customWidth="1"/>
  </cols>
  <sheetData>
    <row r="1" spans="1:11" ht="15">
      <c r="A1" s="1"/>
      <c r="B1" s="185"/>
      <c r="C1" s="1"/>
      <c r="D1" s="1"/>
      <c r="E1" s="1"/>
      <c r="F1" s="1" t="s">
        <v>315</v>
      </c>
      <c r="G1" s="1"/>
      <c r="H1" s="82"/>
      <c r="I1" s="1"/>
      <c r="J1" s="1"/>
      <c r="K1" s="1"/>
    </row>
    <row r="2" spans="1:11" ht="12.75" customHeight="1">
      <c r="A2" s="1"/>
      <c r="B2" s="186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185"/>
      <c r="C3" s="1"/>
      <c r="D3" s="255" t="s">
        <v>178</v>
      </c>
      <c r="E3" s="255"/>
      <c r="F3" s="255"/>
      <c r="G3" s="255"/>
      <c r="H3" s="255"/>
      <c r="I3" s="36"/>
      <c r="J3" s="36"/>
      <c r="K3" s="36"/>
    </row>
    <row r="4" spans="1:11" ht="15">
      <c r="A4" s="1"/>
      <c r="B4" s="185"/>
      <c r="C4" s="1"/>
      <c r="D4" s="1"/>
      <c r="E4" s="254" t="s">
        <v>349</v>
      </c>
      <c r="F4" s="254"/>
      <c r="G4" s="254"/>
      <c r="H4" s="254"/>
      <c r="I4" s="1"/>
      <c r="J4" s="1"/>
      <c r="K4" s="1"/>
    </row>
    <row r="5" spans="1:11" ht="15">
      <c r="A5" s="1"/>
      <c r="B5" s="185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66" t="s">
        <v>317</v>
      </c>
      <c r="B6" s="266"/>
      <c r="C6" s="266"/>
      <c r="D6" s="266"/>
      <c r="E6" s="266"/>
      <c r="F6" s="266"/>
      <c r="G6" s="266"/>
      <c r="H6" s="266"/>
      <c r="I6" s="266"/>
      <c r="J6" s="1"/>
      <c r="K6" s="1"/>
    </row>
    <row r="7" spans="1:11" ht="20.25">
      <c r="A7" s="267"/>
      <c r="B7" s="267"/>
      <c r="C7" s="267"/>
      <c r="D7" s="267"/>
      <c r="E7" s="267"/>
      <c r="F7" s="267"/>
      <c r="G7" s="267"/>
      <c r="H7" s="267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187" t="s">
        <v>96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115</v>
      </c>
      <c r="H9" s="68" t="s">
        <v>157</v>
      </c>
      <c r="I9" s="68" t="s">
        <v>318</v>
      </c>
      <c r="J9" s="1"/>
      <c r="K9" s="1"/>
    </row>
    <row r="10" spans="1:11" s="61" customFormat="1" ht="57">
      <c r="A10" s="176">
        <v>1</v>
      </c>
      <c r="B10" s="179" t="s">
        <v>183</v>
      </c>
      <c r="C10" s="178" t="s">
        <v>51</v>
      </c>
      <c r="D10" s="181" t="s">
        <v>25</v>
      </c>
      <c r="E10" s="181" t="s">
        <v>75</v>
      </c>
      <c r="F10" s="180" t="s">
        <v>181</v>
      </c>
      <c r="G10" s="182">
        <v>244</v>
      </c>
      <c r="H10" s="183">
        <v>30</v>
      </c>
      <c r="I10" s="183"/>
      <c r="J10" s="59"/>
      <c r="K10" s="59"/>
    </row>
    <row r="11" spans="1:11" ht="71.25">
      <c r="A11" s="90">
        <v>2</v>
      </c>
      <c r="B11" s="179" t="s">
        <v>184</v>
      </c>
      <c r="C11" s="178" t="s">
        <v>51</v>
      </c>
      <c r="D11" s="181" t="s">
        <v>33</v>
      </c>
      <c r="E11" s="181" t="s">
        <v>77</v>
      </c>
      <c r="F11" s="180" t="s">
        <v>185</v>
      </c>
      <c r="G11" s="182">
        <v>243</v>
      </c>
      <c r="H11" s="183">
        <v>1109.9</v>
      </c>
      <c r="I11" s="183">
        <v>1381.3</v>
      </c>
      <c r="J11" s="1"/>
      <c r="K11" s="1"/>
    </row>
    <row r="12" spans="1:11" ht="42.75">
      <c r="A12" s="90">
        <v>3</v>
      </c>
      <c r="B12" s="179" t="s">
        <v>186</v>
      </c>
      <c r="C12" s="178" t="s">
        <v>51</v>
      </c>
      <c r="D12" s="181" t="s">
        <v>34</v>
      </c>
      <c r="E12" s="181" t="s">
        <v>24</v>
      </c>
      <c r="F12" s="180" t="s">
        <v>188</v>
      </c>
      <c r="G12" s="182">
        <v>243</v>
      </c>
      <c r="H12" s="183">
        <v>2330</v>
      </c>
      <c r="I12" s="183">
        <v>2124</v>
      </c>
      <c r="J12" s="1"/>
      <c r="K12" s="1"/>
    </row>
    <row r="13" spans="1:11" ht="57">
      <c r="A13" s="90">
        <v>4</v>
      </c>
      <c r="B13" s="179" t="s">
        <v>187</v>
      </c>
      <c r="C13" s="178" t="s">
        <v>51</v>
      </c>
      <c r="D13" s="181" t="s">
        <v>309</v>
      </c>
      <c r="E13" s="181" t="s">
        <v>309</v>
      </c>
      <c r="F13" s="180" t="s">
        <v>189</v>
      </c>
      <c r="G13" s="182" t="s">
        <v>288</v>
      </c>
      <c r="H13" s="183">
        <f>H14+H15</f>
        <v>30</v>
      </c>
      <c r="I13" s="183">
        <f>I14+I15</f>
        <v>30</v>
      </c>
      <c r="J13" s="1"/>
      <c r="K13" s="1"/>
    </row>
    <row r="14" spans="1:11" ht="31.5">
      <c r="A14" s="90"/>
      <c r="B14" s="110" t="s">
        <v>278</v>
      </c>
      <c r="C14" s="107" t="s">
        <v>51</v>
      </c>
      <c r="D14" s="192" t="s">
        <v>39</v>
      </c>
      <c r="E14" s="192" t="s">
        <v>33</v>
      </c>
      <c r="F14" s="193" t="s">
        <v>189</v>
      </c>
      <c r="G14" s="198" t="s">
        <v>288</v>
      </c>
      <c r="H14" s="195">
        <v>10</v>
      </c>
      <c r="I14" s="195">
        <v>10</v>
      </c>
      <c r="J14" s="1"/>
      <c r="K14" s="1"/>
    </row>
    <row r="15" spans="1:11" ht="31.5">
      <c r="A15" s="90"/>
      <c r="B15" s="110" t="s">
        <v>278</v>
      </c>
      <c r="C15" s="107" t="s">
        <v>51</v>
      </c>
      <c r="D15" s="192" t="s">
        <v>75</v>
      </c>
      <c r="E15" s="192" t="s">
        <v>25</v>
      </c>
      <c r="F15" s="193" t="s">
        <v>189</v>
      </c>
      <c r="G15" s="194">
        <v>244</v>
      </c>
      <c r="H15" s="195">
        <v>20</v>
      </c>
      <c r="I15" s="195">
        <v>20</v>
      </c>
      <c r="J15" s="1"/>
      <c r="K15" s="1"/>
    </row>
    <row r="16" spans="1:11" ht="57">
      <c r="A16" s="90">
        <v>5</v>
      </c>
      <c r="B16" s="179" t="s">
        <v>302</v>
      </c>
      <c r="C16" s="178" t="s">
        <v>51</v>
      </c>
      <c r="D16" s="181" t="s">
        <v>34</v>
      </c>
      <c r="E16" s="181" t="s">
        <v>309</v>
      </c>
      <c r="F16" s="180" t="s">
        <v>190</v>
      </c>
      <c r="G16" s="182">
        <v>244</v>
      </c>
      <c r="H16" s="183">
        <f>H17+H18</f>
        <v>110</v>
      </c>
      <c r="I16" s="183">
        <f>I17+I18</f>
        <v>200</v>
      </c>
      <c r="J16" s="1"/>
      <c r="K16" s="1"/>
    </row>
    <row r="17" spans="1:11" ht="31.5">
      <c r="A17" s="90"/>
      <c r="B17" s="110" t="s">
        <v>278</v>
      </c>
      <c r="C17" s="107" t="s">
        <v>51</v>
      </c>
      <c r="D17" s="192" t="s">
        <v>34</v>
      </c>
      <c r="E17" s="192" t="s">
        <v>24</v>
      </c>
      <c r="F17" s="193" t="s">
        <v>190</v>
      </c>
      <c r="G17" s="194">
        <v>244</v>
      </c>
      <c r="H17" s="195">
        <v>110</v>
      </c>
      <c r="I17" s="195"/>
      <c r="J17" s="1"/>
      <c r="K17" s="1"/>
    </row>
    <row r="18" spans="1:11" ht="31.5">
      <c r="A18" s="90"/>
      <c r="B18" s="110" t="s">
        <v>278</v>
      </c>
      <c r="C18" s="107" t="s">
        <v>51</v>
      </c>
      <c r="D18" s="192" t="s">
        <v>34</v>
      </c>
      <c r="E18" s="192" t="s">
        <v>31</v>
      </c>
      <c r="F18" s="193" t="s">
        <v>190</v>
      </c>
      <c r="G18" s="202">
        <v>244</v>
      </c>
      <c r="H18" s="183"/>
      <c r="I18" s="195">
        <v>200</v>
      </c>
      <c r="J18" s="1"/>
      <c r="K18" s="1"/>
    </row>
    <row r="19" spans="1:11" ht="57">
      <c r="A19" s="90">
        <v>6</v>
      </c>
      <c r="B19" s="179" t="s">
        <v>191</v>
      </c>
      <c r="C19" s="178" t="s">
        <v>51</v>
      </c>
      <c r="D19" s="181" t="s">
        <v>34</v>
      </c>
      <c r="E19" s="181" t="s">
        <v>31</v>
      </c>
      <c r="F19" s="180" t="s">
        <v>192</v>
      </c>
      <c r="G19" s="182">
        <v>244</v>
      </c>
      <c r="H19" s="183">
        <v>976.9</v>
      </c>
      <c r="I19" s="183"/>
      <c r="J19" s="1"/>
      <c r="K19" s="1"/>
    </row>
    <row r="20" spans="1:11" s="61" customFormat="1" ht="46.5" customHeight="1">
      <c r="A20" s="176">
        <v>7</v>
      </c>
      <c r="B20" s="188" t="s">
        <v>194</v>
      </c>
      <c r="C20" s="178" t="s">
        <v>51</v>
      </c>
      <c r="D20" s="178" t="s">
        <v>24</v>
      </c>
      <c r="E20" s="178" t="s">
        <v>33</v>
      </c>
      <c r="F20" s="178" t="s">
        <v>196</v>
      </c>
      <c r="G20" s="178" t="s">
        <v>285</v>
      </c>
      <c r="H20" s="108">
        <v>72</v>
      </c>
      <c r="I20" s="108">
        <v>72</v>
      </c>
      <c r="J20" s="59"/>
      <c r="K20" s="59"/>
    </row>
    <row r="21" spans="1:9" ht="99.75">
      <c r="A21" s="176">
        <v>8</v>
      </c>
      <c r="B21" s="188" t="s">
        <v>195</v>
      </c>
      <c r="C21" s="178" t="s">
        <v>51</v>
      </c>
      <c r="D21" s="178" t="s">
        <v>34</v>
      </c>
      <c r="E21" s="178" t="s">
        <v>25</v>
      </c>
      <c r="F21" s="178" t="s">
        <v>197</v>
      </c>
      <c r="G21" s="178">
        <v>244</v>
      </c>
      <c r="H21" s="108">
        <v>410</v>
      </c>
      <c r="I21" s="108">
        <v>190</v>
      </c>
    </row>
    <row r="22" spans="1:9" ht="57">
      <c r="A22" s="176">
        <v>9</v>
      </c>
      <c r="B22" s="188" t="s">
        <v>198</v>
      </c>
      <c r="C22" s="178" t="s">
        <v>51</v>
      </c>
      <c r="D22" s="178" t="s">
        <v>34</v>
      </c>
      <c r="E22" s="178" t="s">
        <v>25</v>
      </c>
      <c r="F22" s="178" t="s">
        <v>199</v>
      </c>
      <c r="G22" s="178">
        <v>244</v>
      </c>
      <c r="H22" s="108">
        <v>300</v>
      </c>
      <c r="I22" s="108">
        <v>30</v>
      </c>
    </row>
    <row r="23" spans="1:9" s="201" customFormat="1" ht="15">
      <c r="A23" s="90"/>
      <c r="B23" s="199" t="s">
        <v>312</v>
      </c>
      <c r="C23" s="90"/>
      <c r="D23" s="90"/>
      <c r="E23" s="90"/>
      <c r="F23" s="90"/>
      <c r="G23" s="90"/>
      <c r="H23" s="200">
        <f>H10+H11+H12+H13+H16+H19+H20+H21+H22</f>
        <v>5368.8</v>
      </c>
      <c r="I23" s="200">
        <f>I10+I11+I12+I13+I16+I19+I20+I21+I22</f>
        <v>4027.3</v>
      </c>
    </row>
  </sheetData>
  <sheetProtection/>
  <mergeCells count="4">
    <mergeCell ref="E4:H4"/>
    <mergeCell ref="D3:H3"/>
    <mergeCell ref="A7:H7"/>
    <mergeCell ref="A6:I6"/>
  </mergeCells>
  <printOptions/>
  <pageMargins left="0.7" right="0.42" top="0.31" bottom="0.32" header="0.3" footer="0.3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68" t="s">
        <v>242</v>
      </c>
      <c r="C1" s="268"/>
      <c r="D1" s="1"/>
    </row>
    <row r="2" spans="2:4" ht="45" customHeight="1">
      <c r="B2" s="257" t="s">
        <v>272</v>
      </c>
      <c r="C2" s="257"/>
      <c r="D2" s="36"/>
    </row>
    <row r="3" spans="2:4" ht="12.75">
      <c r="B3" s="254" t="s">
        <v>350</v>
      </c>
      <c r="C3" s="254"/>
      <c r="D3" s="1"/>
    </row>
    <row r="4" spans="1:3" ht="52.5" customHeight="1">
      <c r="A4" s="269" t="s">
        <v>273</v>
      </c>
      <c r="B4" s="269"/>
      <c r="C4" s="269"/>
    </row>
    <row r="6" ht="12.75">
      <c r="C6" t="s">
        <v>49</v>
      </c>
    </row>
    <row r="7" spans="1:3" ht="29.25" customHeight="1">
      <c r="A7" s="139" t="s">
        <v>243</v>
      </c>
      <c r="B7" s="139" t="s">
        <v>244</v>
      </c>
      <c r="C7" s="139" t="s">
        <v>102</v>
      </c>
    </row>
    <row r="8" spans="1:3" ht="47.25" hidden="1">
      <c r="A8" s="140"/>
      <c r="B8" s="136" t="s">
        <v>245</v>
      </c>
      <c r="C8" s="47"/>
    </row>
    <row r="9" spans="1:3" ht="0.75" customHeight="1" hidden="1">
      <c r="A9" s="141" t="s">
        <v>246</v>
      </c>
      <c r="B9" s="142" t="s">
        <v>247</v>
      </c>
      <c r="C9" s="143">
        <f>SUM(C10-C12)</f>
        <v>0</v>
      </c>
    </row>
    <row r="10" spans="1:3" ht="25.5" hidden="1">
      <c r="A10" s="144" t="s">
        <v>248</v>
      </c>
      <c r="B10" s="145" t="s">
        <v>249</v>
      </c>
      <c r="C10" s="146">
        <f>SUM(C11)</f>
        <v>0</v>
      </c>
    </row>
    <row r="11" spans="1:3" ht="25.5" hidden="1">
      <c r="A11" s="144" t="s">
        <v>250</v>
      </c>
      <c r="B11" s="145" t="s">
        <v>228</v>
      </c>
      <c r="C11" s="146"/>
    </row>
    <row r="12" spans="1:3" ht="25.5" hidden="1">
      <c r="A12" s="144" t="s">
        <v>251</v>
      </c>
      <c r="B12" s="145" t="s">
        <v>252</v>
      </c>
      <c r="C12" s="146">
        <f>SUM(C13)</f>
        <v>0</v>
      </c>
    </row>
    <row r="13" spans="1:3" ht="25.5" hidden="1">
      <c r="A13" s="144" t="s">
        <v>253</v>
      </c>
      <c r="B13" s="145" t="s">
        <v>254</v>
      </c>
      <c r="C13" s="146"/>
    </row>
    <row r="14" spans="1:3" ht="25.5">
      <c r="A14" s="141" t="s">
        <v>255</v>
      </c>
      <c r="B14" s="142" t="s">
        <v>256</v>
      </c>
      <c r="C14" s="143">
        <f>C19-C15</f>
        <v>28</v>
      </c>
    </row>
    <row r="15" spans="1:3" ht="12.75">
      <c r="A15" s="147" t="s">
        <v>257</v>
      </c>
      <c r="B15" s="148" t="s">
        <v>258</v>
      </c>
      <c r="C15" s="149">
        <f>C16</f>
        <v>14028.5</v>
      </c>
    </row>
    <row r="16" spans="1:3" ht="12.75">
      <c r="A16" s="147" t="s">
        <v>259</v>
      </c>
      <c r="B16" s="148" t="s">
        <v>260</v>
      </c>
      <c r="C16" s="149">
        <f>C17</f>
        <v>14028.5</v>
      </c>
    </row>
    <row r="17" spans="1:3" ht="12.75">
      <c r="A17" s="147" t="s">
        <v>261</v>
      </c>
      <c r="B17" s="148" t="s">
        <v>262</v>
      </c>
      <c r="C17" s="149">
        <f>C18</f>
        <v>14028.5</v>
      </c>
    </row>
    <row r="18" spans="1:3" ht="25.5">
      <c r="A18" s="147" t="s">
        <v>263</v>
      </c>
      <c r="B18" s="150" t="s">
        <v>232</v>
      </c>
      <c r="C18" s="151">
        <v>14028.5</v>
      </c>
    </row>
    <row r="19" spans="1:3" ht="12.75">
      <c r="A19" s="147" t="s">
        <v>264</v>
      </c>
      <c r="B19" s="148" t="s">
        <v>265</v>
      </c>
      <c r="C19" s="149">
        <f>C20</f>
        <v>14056.5</v>
      </c>
    </row>
    <row r="20" spans="1:3" ht="12.75">
      <c r="A20" s="147" t="s">
        <v>266</v>
      </c>
      <c r="B20" s="148" t="s">
        <v>267</v>
      </c>
      <c r="C20" s="149">
        <f>C21</f>
        <v>14056.5</v>
      </c>
    </row>
    <row r="21" spans="1:3" ht="12.75">
      <c r="A21" s="147" t="s">
        <v>268</v>
      </c>
      <c r="B21" s="148" t="s">
        <v>269</v>
      </c>
      <c r="C21" s="149">
        <f>C22</f>
        <v>14056.5</v>
      </c>
    </row>
    <row r="22" spans="1:3" ht="25.5">
      <c r="A22" s="147" t="s">
        <v>270</v>
      </c>
      <c r="B22" s="150" t="s">
        <v>234</v>
      </c>
      <c r="C22" s="151">
        <f>Прил7!F144</f>
        <v>14056.5</v>
      </c>
    </row>
    <row r="23" spans="1:3" ht="0.75" customHeight="1">
      <c r="A23" s="152"/>
      <c r="B23" s="153" t="s">
        <v>271</v>
      </c>
      <c r="C23" s="154"/>
    </row>
  </sheetData>
  <sheetProtection/>
  <mergeCells count="4">
    <mergeCell ref="B1:C1"/>
    <mergeCell ref="B2:C2"/>
    <mergeCell ref="B3:C3"/>
    <mergeCell ref="A4:C4"/>
  </mergeCells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4.57421875" style="121" customWidth="1"/>
    <col min="2" max="2" width="23.7109375" style="121" customWidth="1"/>
    <col min="3" max="3" width="48.57421875" style="0" customWidth="1"/>
    <col min="4" max="4" width="17.28125" style="121" customWidth="1"/>
  </cols>
  <sheetData>
    <row r="1" spans="2:4" ht="12.75">
      <c r="B1" s="248" t="s">
        <v>54</v>
      </c>
      <c r="C1" s="248"/>
      <c r="D1" s="248"/>
    </row>
    <row r="2" spans="2:4" ht="12.75">
      <c r="B2" s="232" t="s">
        <v>152</v>
      </c>
      <c r="C2" s="232"/>
      <c r="D2" s="232"/>
    </row>
    <row r="3" spans="2:4" ht="12.75">
      <c r="B3" s="232" t="s">
        <v>164</v>
      </c>
      <c r="C3" s="232"/>
      <c r="D3" s="232"/>
    </row>
    <row r="4" spans="2:4" ht="12.75">
      <c r="B4" s="232" t="s">
        <v>202</v>
      </c>
      <c r="C4" s="232"/>
      <c r="D4" s="232"/>
    </row>
    <row r="5" spans="2:4" ht="12.75">
      <c r="B5" s="232" t="s">
        <v>338</v>
      </c>
      <c r="C5" s="232"/>
      <c r="D5" s="232"/>
    </row>
    <row r="6" spans="2:4" ht="12.75">
      <c r="B6" s="122"/>
      <c r="C6" s="100"/>
      <c r="D6" s="122"/>
    </row>
    <row r="7" spans="2:4" ht="12.75">
      <c r="B7" s="122"/>
      <c r="C7" s="100"/>
      <c r="D7" s="122"/>
    </row>
    <row r="8" spans="2:4" ht="12.75">
      <c r="B8" s="122"/>
      <c r="C8" s="100"/>
      <c r="D8" s="122"/>
    </row>
    <row r="9" spans="2:4" ht="12.75">
      <c r="B9" s="122"/>
      <c r="C9" s="100"/>
      <c r="D9" s="122"/>
    </row>
    <row r="10" spans="2:4" ht="12.75">
      <c r="B10" s="122"/>
      <c r="C10" s="100"/>
      <c r="D10" s="122"/>
    </row>
    <row r="11" spans="2:4" ht="48.75" customHeight="1">
      <c r="B11" s="249" t="s">
        <v>220</v>
      </c>
      <c r="C11" s="249"/>
      <c r="D11" s="249"/>
    </row>
    <row r="12" spans="2:4" ht="13.5" customHeight="1">
      <c r="B12" s="243"/>
      <c r="C12" s="243"/>
      <c r="D12" s="243"/>
    </row>
    <row r="13" spans="1:4" ht="40.5" customHeight="1">
      <c r="A13" s="244" t="s">
        <v>65</v>
      </c>
      <c r="B13" s="245"/>
      <c r="C13" s="246" t="s">
        <v>123</v>
      </c>
      <c r="D13" s="246" t="s">
        <v>221</v>
      </c>
    </row>
    <row r="14" spans="1:4" ht="47.25" customHeight="1">
      <c r="A14" s="123" t="s">
        <v>66</v>
      </c>
      <c r="B14" s="124" t="s">
        <v>53</v>
      </c>
      <c r="C14" s="247"/>
      <c r="D14" s="247"/>
    </row>
    <row r="15" spans="1:4" ht="47.25" customHeight="1">
      <c r="A15" s="125" t="s">
        <v>177</v>
      </c>
      <c r="B15" s="106" t="s">
        <v>222</v>
      </c>
      <c r="C15" s="126" t="s">
        <v>223</v>
      </c>
      <c r="D15" s="127">
        <v>100</v>
      </c>
    </row>
    <row r="16" spans="1:4" ht="47.25" customHeight="1">
      <c r="A16" s="125" t="s">
        <v>177</v>
      </c>
      <c r="B16" s="86" t="s">
        <v>214</v>
      </c>
      <c r="C16" s="128" t="s">
        <v>215</v>
      </c>
      <c r="D16" s="127">
        <v>100</v>
      </c>
    </row>
    <row r="17" spans="1:4" ht="32.25" customHeight="1">
      <c r="A17" s="125" t="s">
        <v>177</v>
      </c>
      <c r="B17" s="106" t="s">
        <v>216</v>
      </c>
      <c r="C17" s="129" t="s">
        <v>217</v>
      </c>
      <c r="D17" s="127">
        <v>100</v>
      </c>
    </row>
    <row r="18" spans="1:4" ht="31.5" customHeight="1">
      <c r="A18" s="125" t="s">
        <v>177</v>
      </c>
      <c r="B18" s="130" t="s">
        <v>171</v>
      </c>
      <c r="C18" s="129" t="s">
        <v>89</v>
      </c>
      <c r="D18" s="127">
        <v>100</v>
      </c>
    </row>
    <row r="19" spans="1:4" ht="31.5" customHeight="1">
      <c r="A19" s="125" t="s">
        <v>177</v>
      </c>
      <c r="B19" s="130" t="s">
        <v>100</v>
      </c>
      <c r="C19" s="129" t="s">
        <v>101</v>
      </c>
      <c r="D19" s="127">
        <v>100</v>
      </c>
    </row>
    <row r="20" ht="12.75">
      <c r="A20" s="131"/>
    </row>
  </sheetData>
  <sheetProtection/>
  <mergeCells count="10">
    <mergeCell ref="B12:D12"/>
    <mergeCell ref="A13:B13"/>
    <mergeCell ref="C13:C14"/>
    <mergeCell ref="D13:D14"/>
    <mergeCell ref="B5:D5"/>
    <mergeCell ref="B1:D1"/>
    <mergeCell ref="B2:D2"/>
    <mergeCell ref="B3:D3"/>
    <mergeCell ref="B4:D4"/>
    <mergeCell ref="B11:D11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35" t="s">
        <v>82</v>
      </c>
    </row>
    <row r="2" spans="1:3" ht="12.75" customHeight="1">
      <c r="A2" s="1"/>
      <c r="B2" s="48"/>
      <c r="C2" s="48" t="s">
        <v>152</v>
      </c>
    </row>
    <row r="3" spans="1:3" ht="33" customHeight="1">
      <c r="A3" s="1"/>
      <c r="B3" s="250" t="s">
        <v>224</v>
      </c>
      <c r="C3" s="250"/>
    </row>
    <row r="4" spans="1:3" ht="12.75">
      <c r="A4" s="1"/>
      <c r="B4" s="35"/>
      <c r="C4" s="35" t="s">
        <v>339</v>
      </c>
    </row>
    <row r="5" spans="1:6" ht="12.75">
      <c r="A5" s="1"/>
      <c r="B5" s="1"/>
      <c r="C5" s="35"/>
      <c r="D5" s="132"/>
      <c r="E5" s="132"/>
      <c r="F5" s="132"/>
    </row>
    <row r="6" spans="1:3" ht="12.75">
      <c r="A6" s="1"/>
      <c r="B6" s="1"/>
      <c r="C6" s="1"/>
    </row>
    <row r="7" spans="1:3" ht="84.75" customHeight="1">
      <c r="A7" s="251" t="s">
        <v>235</v>
      </c>
      <c r="B7" s="251"/>
      <c r="C7" s="251"/>
    </row>
    <row r="8" spans="1:3" ht="36.75" customHeight="1">
      <c r="A8" s="1"/>
      <c r="B8" s="1"/>
      <c r="C8" s="1"/>
    </row>
    <row r="9" spans="1:3" ht="47.25">
      <c r="A9" s="133" t="s">
        <v>225</v>
      </c>
      <c r="B9" s="133" t="s">
        <v>226</v>
      </c>
      <c r="C9" s="133" t="s">
        <v>16</v>
      </c>
    </row>
    <row r="10" spans="1:3" ht="28.5" customHeight="1">
      <c r="A10" s="134">
        <v>871</v>
      </c>
      <c r="B10" s="252" t="s">
        <v>236</v>
      </c>
      <c r="C10" s="253"/>
    </row>
    <row r="11" spans="1:3" ht="31.5" hidden="1">
      <c r="A11" s="45">
        <v>871</v>
      </c>
      <c r="B11" s="135" t="s">
        <v>227</v>
      </c>
      <c r="C11" s="136" t="s">
        <v>228</v>
      </c>
    </row>
    <row r="12" spans="1:3" ht="24.75" customHeight="1" hidden="1">
      <c r="A12" s="45">
        <v>871</v>
      </c>
      <c r="B12" s="135" t="s">
        <v>229</v>
      </c>
      <c r="C12" s="136" t="s">
        <v>230</v>
      </c>
    </row>
    <row r="13" spans="1:3" ht="31.5">
      <c r="A13" s="137">
        <v>871</v>
      </c>
      <c r="B13" s="135" t="s">
        <v>231</v>
      </c>
      <c r="C13" s="136" t="s">
        <v>232</v>
      </c>
    </row>
    <row r="14" spans="1:3" ht="31.5">
      <c r="A14" s="137">
        <v>871</v>
      </c>
      <c r="B14" s="135" t="s">
        <v>233</v>
      </c>
      <c r="C14" s="136" t="s">
        <v>234</v>
      </c>
    </row>
    <row r="15" spans="1:3" ht="12.75">
      <c r="A15" s="1"/>
      <c r="B15" s="1"/>
      <c r="C15" s="1"/>
    </row>
  </sheetData>
  <sheetProtection/>
  <mergeCells count="3">
    <mergeCell ref="B3:C3"/>
    <mergeCell ref="A7:C7"/>
    <mergeCell ref="B10:C10"/>
  </mergeCells>
  <printOptions/>
  <pageMargins left="0.75" right="0.75" top="1" bottom="1" header="0.5" footer="0.5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C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35" t="s">
        <v>325</v>
      </c>
    </row>
    <row r="2" spans="2:3" ht="15.75">
      <c r="B2" s="48"/>
      <c r="C2" s="48" t="s">
        <v>150</v>
      </c>
    </row>
    <row r="3" spans="2:3" ht="36" customHeight="1">
      <c r="B3" s="250" t="s">
        <v>224</v>
      </c>
      <c r="C3" s="250"/>
    </row>
    <row r="4" spans="2:3" ht="12.75">
      <c r="B4" s="35"/>
      <c r="C4" s="35" t="s">
        <v>340</v>
      </c>
    </row>
    <row r="5" ht="12.75">
      <c r="C5" s="35"/>
    </row>
    <row r="7" spans="1:3" ht="84.75" customHeight="1">
      <c r="A7" s="251" t="s">
        <v>237</v>
      </c>
      <c r="B7" s="251"/>
      <c r="C7" s="251"/>
    </row>
    <row r="8" spans="1:3" ht="69.75" customHeight="1">
      <c r="A8" s="56"/>
      <c r="B8" s="56"/>
      <c r="C8" s="87" t="s">
        <v>49</v>
      </c>
    </row>
    <row r="9" spans="1:3" ht="38.25" customHeight="1">
      <c r="A9" s="5"/>
      <c r="B9" s="67" t="s">
        <v>86</v>
      </c>
      <c r="C9" s="67" t="s">
        <v>102</v>
      </c>
    </row>
    <row r="10" spans="1:3" ht="18.75">
      <c r="A10" s="5">
        <v>1</v>
      </c>
      <c r="B10" s="65" t="s">
        <v>94</v>
      </c>
      <c r="C10" s="57">
        <v>69.7</v>
      </c>
    </row>
    <row r="11" spans="1:3" ht="18.75">
      <c r="A11" s="66">
        <v>2</v>
      </c>
      <c r="B11" s="65" t="s">
        <v>83</v>
      </c>
      <c r="C11" s="57">
        <v>12.4</v>
      </c>
    </row>
    <row r="12" spans="1:3" ht="37.5">
      <c r="A12" s="66">
        <v>3</v>
      </c>
      <c r="B12" s="65" t="s">
        <v>84</v>
      </c>
      <c r="C12" s="57">
        <v>25</v>
      </c>
    </row>
    <row r="13" spans="1:3" ht="18.75">
      <c r="A13" s="66">
        <v>4</v>
      </c>
      <c r="B13" s="65" t="s">
        <v>132</v>
      </c>
      <c r="C13" s="57">
        <v>18</v>
      </c>
    </row>
    <row r="14" spans="1:3" ht="18.75">
      <c r="A14" s="5"/>
      <c r="B14" s="65" t="s">
        <v>85</v>
      </c>
      <c r="C14" s="57">
        <f>SUM(C10:C13)</f>
        <v>125.10000000000001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E17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47.57421875" style="0" customWidth="1"/>
  </cols>
  <sheetData>
    <row r="1" spans="3:5" ht="12.75">
      <c r="C1" s="254" t="s">
        <v>78</v>
      </c>
      <c r="D1" s="254"/>
      <c r="E1" s="254"/>
    </row>
    <row r="2" spans="3:5" ht="26.25" customHeight="1">
      <c r="C2" s="255" t="s">
        <v>152</v>
      </c>
      <c r="D2" s="255"/>
      <c r="E2" s="255"/>
    </row>
    <row r="3" spans="3:5" ht="65.25" customHeight="1">
      <c r="C3" s="255" t="s">
        <v>224</v>
      </c>
      <c r="D3" s="255"/>
      <c r="E3" s="255"/>
    </row>
    <row r="4" spans="3:4" ht="12.75">
      <c r="C4" s="44"/>
      <c r="D4" s="44"/>
    </row>
    <row r="5" spans="3:5" ht="12.75">
      <c r="C5" s="256" t="s">
        <v>341</v>
      </c>
      <c r="D5" s="256"/>
      <c r="E5" s="256"/>
    </row>
    <row r="6" spans="1:5" ht="63.75" customHeight="1">
      <c r="A6" s="249" t="s">
        <v>239</v>
      </c>
      <c r="B6" s="249"/>
      <c r="C6" s="249"/>
      <c r="D6" s="249"/>
      <c r="E6" s="249"/>
    </row>
    <row r="7" ht="12.75">
      <c r="E7" t="s">
        <v>49</v>
      </c>
    </row>
    <row r="8" spans="1:5" ht="47.25">
      <c r="A8" s="5"/>
      <c r="B8" s="67" t="s">
        <v>149</v>
      </c>
      <c r="C8" s="67" t="s">
        <v>102</v>
      </c>
      <c r="D8" s="67" t="s">
        <v>133</v>
      </c>
      <c r="E8" s="67" t="s">
        <v>238</v>
      </c>
    </row>
    <row r="9" spans="1:5" ht="36.75" customHeight="1">
      <c r="A9" s="66">
        <v>1</v>
      </c>
      <c r="B9" s="88" t="s">
        <v>103</v>
      </c>
      <c r="C9" s="70">
        <v>23.4</v>
      </c>
      <c r="D9" s="70">
        <v>23.4</v>
      </c>
      <c r="E9" s="70">
        <v>23.4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61.421875" style="0" customWidth="1"/>
    <col min="3" max="3" width="24.140625" style="0" customWidth="1"/>
  </cols>
  <sheetData>
    <row r="1" ht="12.75">
      <c r="C1" s="35" t="s">
        <v>62</v>
      </c>
    </row>
    <row r="2" spans="2:3" ht="26.25" customHeight="1">
      <c r="B2" s="257" t="s">
        <v>152</v>
      </c>
      <c r="C2" s="257"/>
    </row>
    <row r="3" spans="2:3" ht="24.75" customHeight="1">
      <c r="B3" s="257" t="s">
        <v>224</v>
      </c>
      <c r="C3" s="257"/>
    </row>
    <row r="4" spans="2:3" ht="12.75">
      <c r="B4" s="44"/>
      <c r="C4" s="44"/>
    </row>
    <row r="5" ht="12.75">
      <c r="C5" s="138" t="s">
        <v>342</v>
      </c>
    </row>
    <row r="6" spans="1:3" ht="63.75" customHeight="1">
      <c r="A6" s="249" t="s">
        <v>241</v>
      </c>
      <c r="B6" s="249"/>
      <c r="C6" s="249"/>
    </row>
    <row r="7" ht="12.75">
      <c r="C7" t="s">
        <v>49</v>
      </c>
    </row>
    <row r="8" spans="1:3" ht="15.75">
      <c r="A8" s="5"/>
      <c r="B8" s="67" t="s">
        <v>149</v>
      </c>
      <c r="C8" s="67" t="s">
        <v>102</v>
      </c>
    </row>
    <row r="9" spans="1:3" ht="141" customHeight="1">
      <c r="A9" s="66">
        <v>1</v>
      </c>
      <c r="B9" s="89" t="s">
        <v>240</v>
      </c>
      <c r="C9" s="70">
        <v>304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3">
    <mergeCell ref="B2:C2"/>
    <mergeCell ref="B3:C3"/>
    <mergeCell ref="A6:C6"/>
  </mergeCells>
  <printOptions/>
  <pageMargins left="0.75" right="0.75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F15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62" t="s">
        <v>79</v>
      </c>
      <c r="E1" s="262"/>
      <c r="F1" s="262"/>
    </row>
    <row r="2" spans="1:6" ht="12.75">
      <c r="A2" s="257" t="s">
        <v>150</v>
      </c>
      <c r="B2" s="257"/>
      <c r="C2" s="257"/>
      <c r="D2" s="257"/>
      <c r="E2" s="257"/>
      <c r="F2" s="257"/>
    </row>
    <row r="3" spans="2:6" ht="44.25" customHeight="1">
      <c r="B3" s="257" t="s">
        <v>153</v>
      </c>
      <c r="C3" s="257"/>
      <c r="D3" s="257"/>
      <c r="E3" s="257"/>
      <c r="F3" s="257"/>
    </row>
    <row r="4" spans="2:6" ht="12.75">
      <c r="B4" s="254" t="s">
        <v>343</v>
      </c>
      <c r="C4" s="254"/>
      <c r="D4" s="254"/>
      <c r="E4" s="254"/>
      <c r="F4" s="254"/>
    </row>
    <row r="5" spans="1:6" ht="20.25">
      <c r="A5" s="259" t="s">
        <v>55</v>
      </c>
      <c r="B5" s="259"/>
      <c r="C5" s="259"/>
      <c r="D5" s="259"/>
      <c r="E5" s="259"/>
      <c r="F5" s="259"/>
    </row>
    <row r="6" spans="1:6" ht="45.75" customHeight="1">
      <c r="A6" s="260" t="s">
        <v>274</v>
      </c>
      <c r="B6" s="260"/>
      <c r="C6" s="260"/>
      <c r="D6" s="260"/>
      <c r="E6" s="260"/>
      <c r="F6" s="260"/>
    </row>
    <row r="7" spans="1:6" ht="45.75" customHeight="1">
      <c r="A7" s="77"/>
      <c r="B7" s="69"/>
      <c r="C7" s="69"/>
      <c r="D7" s="77"/>
      <c r="E7" s="261" t="s">
        <v>116</v>
      </c>
      <c r="F7" s="261"/>
    </row>
    <row r="8" spans="1:6" ht="38.25">
      <c r="A8" s="41" t="s">
        <v>56</v>
      </c>
      <c r="B8" s="37" t="s">
        <v>57</v>
      </c>
      <c r="C8" s="38"/>
      <c r="D8" s="39"/>
      <c r="E8" s="39"/>
      <c r="F8" s="258" t="s">
        <v>104</v>
      </c>
    </row>
    <row r="9" spans="1:6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58"/>
    </row>
    <row r="10" spans="1:6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F11+F15+F30+F36+F40</f>
        <v>4026.0999999999995</v>
      </c>
    </row>
    <row r="11" spans="1:6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>F12</f>
        <v>524.2</v>
      </c>
    </row>
    <row r="12" spans="1:6" ht="25.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>F13</f>
        <v>524.2</v>
      </c>
    </row>
    <row r="13" spans="1:6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>F14</f>
        <v>524.2</v>
      </c>
    </row>
    <row r="14" spans="1:6" ht="15">
      <c r="A14" s="155" t="s">
        <v>275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</row>
    <row r="15" spans="1:6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2449.2</v>
      </c>
    </row>
    <row r="16" spans="1:6" ht="25.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2353.7999999999997</v>
      </c>
    </row>
    <row r="17" spans="1:6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2353.7999999999997</v>
      </c>
    </row>
    <row r="18" spans="1:6" ht="15">
      <c r="A18" s="155" t="s">
        <v>275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</row>
    <row r="19" spans="1:6" ht="31.5">
      <c r="A19" s="110" t="s">
        <v>276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65.3</v>
      </c>
    </row>
    <row r="20" spans="1:6" ht="31.5">
      <c r="A20" s="110" t="s">
        <v>278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414.2</v>
      </c>
    </row>
    <row r="21" spans="1:6" ht="15.75">
      <c r="A21" s="110" t="s">
        <v>279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</row>
    <row r="22" spans="1:6" ht="15.75">
      <c r="A22" s="110" t="s">
        <v>280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</row>
    <row r="23" spans="1:6" ht="12.75">
      <c r="A23" s="156" t="s">
        <v>143</v>
      </c>
      <c r="B23" s="2" t="s">
        <v>24</v>
      </c>
      <c r="C23" s="2" t="s">
        <v>33</v>
      </c>
      <c r="D23" s="2" t="s">
        <v>142</v>
      </c>
      <c r="E23" s="49"/>
      <c r="F23" s="18">
        <f>F24</f>
        <v>23.4</v>
      </c>
    </row>
    <row r="24" spans="1:6" ht="24">
      <c r="A24" s="94" t="s">
        <v>145</v>
      </c>
      <c r="B24" s="3" t="s">
        <v>24</v>
      </c>
      <c r="C24" s="3" t="s">
        <v>33</v>
      </c>
      <c r="D24" s="3" t="s">
        <v>106</v>
      </c>
      <c r="E24" s="50"/>
      <c r="F24" s="19">
        <f>F25</f>
        <v>23.4</v>
      </c>
    </row>
    <row r="25" spans="1:6" ht="24">
      <c r="A25" s="93" t="s">
        <v>283</v>
      </c>
      <c r="B25" s="3" t="s">
        <v>24</v>
      </c>
      <c r="C25" s="3" t="s">
        <v>33</v>
      </c>
      <c r="D25" s="157" t="s">
        <v>106</v>
      </c>
      <c r="E25" s="158" t="s">
        <v>284</v>
      </c>
      <c r="F25" s="19">
        <f>F26</f>
        <v>23.4</v>
      </c>
    </row>
    <row r="26" spans="1:6" ht="12.75">
      <c r="A26" s="46" t="s">
        <v>105</v>
      </c>
      <c r="B26" s="3" t="s">
        <v>24</v>
      </c>
      <c r="C26" s="3" t="s">
        <v>33</v>
      </c>
      <c r="D26" s="28" t="s">
        <v>107</v>
      </c>
      <c r="E26" s="159" t="s">
        <v>284</v>
      </c>
      <c r="F26" s="19">
        <v>23.4</v>
      </c>
    </row>
    <row r="27" spans="1:6" ht="12.75">
      <c r="A27" s="83" t="s">
        <v>120</v>
      </c>
      <c r="B27" s="2" t="s">
        <v>24</v>
      </c>
      <c r="C27" s="2" t="s">
        <v>33</v>
      </c>
      <c r="D27" s="160" t="s">
        <v>88</v>
      </c>
      <c r="E27" s="161"/>
      <c r="F27" s="18">
        <f>F28</f>
        <v>72</v>
      </c>
    </row>
    <row r="28" spans="1:6" ht="15.75">
      <c r="A28" s="110" t="s">
        <v>194</v>
      </c>
      <c r="B28" s="3" t="s">
        <v>24</v>
      </c>
      <c r="C28" s="3" t="s">
        <v>33</v>
      </c>
      <c r="D28" s="28" t="s">
        <v>196</v>
      </c>
      <c r="E28" s="159"/>
      <c r="F28" s="19">
        <f>F29</f>
        <v>72</v>
      </c>
    </row>
    <row r="29" spans="1:6" ht="31.5">
      <c r="A29" s="110" t="s">
        <v>276</v>
      </c>
      <c r="B29" s="3" t="s">
        <v>24</v>
      </c>
      <c r="C29" s="3" t="s">
        <v>33</v>
      </c>
      <c r="D29" s="28" t="s">
        <v>196</v>
      </c>
      <c r="E29" s="54" t="s">
        <v>285</v>
      </c>
      <c r="F29" s="19">
        <v>72</v>
      </c>
    </row>
    <row r="30" spans="1:6" ht="25.5">
      <c r="A30" s="6" t="s">
        <v>135</v>
      </c>
      <c r="B30" s="2" t="s">
        <v>24</v>
      </c>
      <c r="C30" s="14" t="s">
        <v>136</v>
      </c>
      <c r="D30" s="28"/>
      <c r="E30" s="54"/>
      <c r="F30" s="18">
        <f>F31</f>
        <v>87.7</v>
      </c>
    </row>
    <row r="31" spans="1:6" ht="12.75">
      <c r="A31" s="92" t="s">
        <v>143</v>
      </c>
      <c r="B31" s="3" t="s">
        <v>24</v>
      </c>
      <c r="C31" s="9" t="s">
        <v>136</v>
      </c>
      <c r="D31" s="3" t="s">
        <v>142</v>
      </c>
      <c r="E31" s="54"/>
      <c r="F31" s="18">
        <f>F32</f>
        <v>87.7</v>
      </c>
    </row>
    <row r="32" spans="1:6" ht="36">
      <c r="A32" s="93" t="s">
        <v>144</v>
      </c>
      <c r="B32" s="3" t="s">
        <v>24</v>
      </c>
      <c r="C32" s="9" t="s">
        <v>136</v>
      </c>
      <c r="D32" s="3" t="s">
        <v>134</v>
      </c>
      <c r="E32" s="50"/>
      <c r="F32" s="19">
        <f>F33</f>
        <v>87.7</v>
      </c>
    </row>
    <row r="33" spans="1:6" ht="12.75">
      <c r="A33" s="93" t="s">
        <v>281</v>
      </c>
      <c r="B33" s="3" t="s">
        <v>24</v>
      </c>
      <c r="C33" s="9" t="s">
        <v>136</v>
      </c>
      <c r="D33" s="3" t="s">
        <v>134</v>
      </c>
      <c r="E33" s="50">
        <v>540</v>
      </c>
      <c r="F33" s="19">
        <f>F34+F35</f>
        <v>87.7</v>
      </c>
    </row>
    <row r="34" spans="1:6" ht="12.75">
      <c r="A34" s="21" t="s">
        <v>138</v>
      </c>
      <c r="B34" s="3" t="s">
        <v>24</v>
      </c>
      <c r="C34" s="9" t="s">
        <v>136</v>
      </c>
      <c r="D34" s="28" t="s">
        <v>137</v>
      </c>
      <c r="E34" s="50">
        <v>540</v>
      </c>
      <c r="F34" s="19">
        <v>69.7</v>
      </c>
    </row>
    <row r="35" spans="1:6" ht="12.75">
      <c r="A35" s="21" t="s">
        <v>139</v>
      </c>
      <c r="B35" s="3" t="s">
        <v>24</v>
      </c>
      <c r="C35" s="9" t="s">
        <v>136</v>
      </c>
      <c r="D35" s="28" t="s">
        <v>122</v>
      </c>
      <c r="E35" s="50">
        <v>540</v>
      </c>
      <c r="F35" s="19">
        <v>18</v>
      </c>
    </row>
    <row r="36" spans="1:6" ht="12.75">
      <c r="A36" s="6" t="s">
        <v>2</v>
      </c>
      <c r="B36" s="2" t="s">
        <v>24</v>
      </c>
      <c r="C36" s="2">
        <v>11</v>
      </c>
      <c r="D36" s="2"/>
      <c r="E36" s="49" t="s">
        <v>20</v>
      </c>
      <c r="F36" s="16">
        <f>F37</f>
        <v>10</v>
      </c>
    </row>
    <row r="37" spans="1:6" ht="12.75">
      <c r="A37" s="6" t="s">
        <v>2</v>
      </c>
      <c r="B37" s="2" t="s">
        <v>24</v>
      </c>
      <c r="C37" s="2">
        <v>11</v>
      </c>
      <c r="D37" s="2" t="s">
        <v>4</v>
      </c>
      <c r="E37" s="49"/>
      <c r="F37" s="16">
        <f>F38</f>
        <v>10</v>
      </c>
    </row>
    <row r="38" spans="1:6" ht="12.75">
      <c r="A38" s="7" t="s">
        <v>5</v>
      </c>
      <c r="B38" s="3" t="s">
        <v>24</v>
      </c>
      <c r="C38" s="3">
        <v>11</v>
      </c>
      <c r="D38" s="3" t="s">
        <v>6</v>
      </c>
      <c r="E38" s="50" t="s">
        <v>20</v>
      </c>
      <c r="F38" s="17">
        <f>F39</f>
        <v>10</v>
      </c>
    </row>
    <row r="39" spans="1:6" ht="12.75">
      <c r="A39" s="7" t="s">
        <v>286</v>
      </c>
      <c r="B39" s="3" t="s">
        <v>24</v>
      </c>
      <c r="C39" s="3">
        <v>11</v>
      </c>
      <c r="D39" s="3" t="s">
        <v>6</v>
      </c>
      <c r="E39" s="51" t="s">
        <v>287</v>
      </c>
      <c r="F39" s="17">
        <v>10</v>
      </c>
    </row>
    <row r="40" spans="1:6" ht="12.75">
      <c r="A40" s="6" t="s">
        <v>42</v>
      </c>
      <c r="B40" s="2" t="s">
        <v>24</v>
      </c>
      <c r="C40" s="2">
        <v>13</v>
      </c>
      <c r="D40" s="2"/>
      <c r="E40" s="49"/>
      <c r="F40" s="16">
        <f>F41+F44</f>
        <v>955</v>
      </c>
    </row>
    <row r="41" spans="1:6" ht="25.5">
      <c r="A41" s="83" t="s">
        <v>109</v>
      </c>
      <c r="B41" s="2" t="s">
        <v>24</v>
      </c>
      <c r="C41" s="2">
        <v>13</v>
      </c>
      <c r="D41" s="2" t="s">
        <v>43</v>
      </c>
      <c r="E41" s="162"/>
      <c r="F41" s="16">
        <f>F42</f>
        <v>55</v>
      </c>
    </row>
    <row r="42" spans="1:6" ht="24">
      <c r="A42" s="163" t="s">
        <v>108</v>
      </c>
      <c r="B42" s="3" t="s">
        <v>24</v>
      </c>
      <c r="C42" s="3">
        <v>13</v>
      </c>
      <c r="D42" s="3" t="s">
        <v>44</v>
      </c>
      <c r="E42" s="51"/>
      <c r="F42" s="17">
        <f>F43</f>
        <v>55</v>
      </c>
    </row>
    <row r="43" spans="1:6" ht="31.5">
      <c r="A43" s="110" t="s">
        <v>278</v>
      </c>
      <c r="B43" s="3" t="s">
        <v>24</v>
      </c>
      <c r="C43" s="3">
        <v>13</v>
      </c>
      <c r="D43" s="3" t="s">
        <v>44</v>
      </c>
      <c r="E43" s="51" t="s">
        <v>288</v>
      </c>
      <c r="F43" s="17">
        <v>55</v>
      </c>
    </row>
    <row r="44" spans="1:6" ht="12.75">
      <c r="A44" s="83" t="s">
        <v>289</v>
      </c>
      <c r="B44" s="2" t="s">
        <v>24</v>
      </c>
      <c r="C44" s="2">
        <v>13</v>
      </c>
      <c r="D44" s="2" t="s">
        <v>290</v>
      </c>
      <c r="E44" s="162"/>
      <c r="F44" s="16">
        <f>F45+F47</f>
        <v>900</v>
      </c>
    </row>
    <row r="45" spans="1:6" ht="12.75">
      <c r="A45" s="7" t="s">
        <v>73</v>
      </c>
      <c r="B45" s="3" t="s">
        <v>24</v>
      </c>
      <c r="C45" s="3">
        <v>13</v>
      </c>
      <c r="D45" s="3" t="s">
        <v>72</v>
      </c>
      <c r="E45" s="51"/>
      <c r="F45" s="17">
        <f>F46</f>
        <v>250</v>
      </c>
    </row>
    <row r="46" spans="1:6" ht="31.5">
      <c r="A46" s="110" t="s">
        <v>278</v>
      </c>
      <c r="B46" s="3" t="s">
        <v>24</v>
      </c>
      <c r="C46" s="3">
        <v>13</v>
      </c>
      <c r="D46" s="3" t="s">
        <v>72</v>
      </c>
      <c r="E46" s="51" t="s">
        <v>288</v>
      </c>
      <c r="F46" s="17">
        <v>250</v>
      </c>
    </row>
    <row r="47" spans="1:6" ht="49.5" customHeight="1">
      <c r="A47" s="184" t="s">
        <v>327</v>
      </c>
      <c r="B47" s="3" t="s">
        <v>24</v>
      </c>
      <c r="C47" s="3">
        <v>13</v>
      </c>
      <c r="D47" s="3" t="s">
        <v>326</v>
      </c>
      <c r="E47" s="51"/>
      <c r="F47" s="17">
        <f>F48</f>
        <v>650</v>
      </c>
    </row>
    <row r="48" spans="1:6" ht="38.25">
      <c r="A48" s="184" t="s">
        <v>329</v>
      </c>
      <c r="B48" s="3" t="s">
        <v>24</v>
      </c>
      <c r="C48" s="3">
        <v>13</v>
      </c>
      <c r="D48" s="3" t="s">
        <v>326</v>
      </c>
      <c r="E48" s="51" t="s">
        <v>328</v>
      </c>
      <c r="F48" s="17">
        <v>650</v>
      </c>
    </row>
    <row r="49" spans="1:6" ht="14.25">
      <c r="A49" s="4" t="s">
        <v>35</v>
      </c>
      <c r="B49" s="2" t="s">
        <v>31</v>
      </c>
      <c r="C49" s="2" t="s">
        <v>21</v>
      </c>
      <c r="D49" s="2" t="s">
        <v>22</v>
      </c>
      <c r="E49" s="49" t="s">
        <v>20</v>
      </c>
      <c r="F49" s="16">
        <f>F50</f>
        <v>150</v>
      </c>
    </row>
    <row r="50" spans="1:6" ht="12.75">
      <c r="A50" s="15" t="s">
        <v>7</v>
      </c>
      <c r="B50" s="3" t="s">
        <v>31</v>
      </c>
      <c r="C50" s="9" t="s">
        <v>25</v>
      </c>
      <c r="D50" s="3" t="s">
        <v>22</v>
      </c>
      <c r="E50" s="50" t="s">
        <v>20</v>
      </c>
      <c r="F50" s="17">
        <f>F51</f>
        <v>150</v>
      </c>
    </row>
    <row r="51" spans="1:6" ht="12.75">
      <c r="A51" s="15" t="s">
        <v>9</v>
      </c>
      <c r="B51" s="3" t="s">
        <v>31</v>
      </c>
      <c r="C51" s="9" t="s">
        <v>25</v>
      </c>
      <c r="D51" s="3" t="s">
        <v>10</v>
      </c>
      <c r="E51" s="50"/>
      <c r="F51" s="17">
        <f>F52</f>
        <v>150</v>
      </c>
    </row>
    <row r="52" spans="1:6" ht="25.5">
      <c r="A52" s="7" t="s">
        <v>3</v>
      </c>
      <c r="B52" s="3" t="s">
        <v>31</v>
      </c>
      <c r="C52" s="9" t="s">
        <v>25</v>
      </c>
      <c r="D52" s="3" t="s">
        <v>8</v>
      </c>
      <c r="E52" s="50" t="s">
        <v>20</v>
      </c>
      <c r="F52" s="17">
        <f>F53</f>
        <v>150</v>
      </c>
    </row>
    <row r="53" spans="1:6" ht="15">
      <c r="A53" s="155" t="s">
        <v>275</v>
      </c>
      <c r="B53" s="3" t="s">
        <v>31</v>
      </c>
      <c r="C53" s="9" t="s">
        <v>25</v>
      </c>
      <c r="D53" s="3" t="s">
        <v>8</v>
      </c>
      <c r="E53" s="50">
        <v>121</v>
      </c>
      <c r="F53" s="19">
        <v>150</v>
      </c>
    </row>
    <row r="54" spans="1:6" ht="14.25">
      <c r="A54" s="4" t="s">
        <v>119</v>
      </c>
      <c r="B54" s="14" t="s">
        <v>25</v>
      </c>
      <c r="C54" s="2" t="s">
        <v>21</v>
      </c>
      <c r="D54" s="2" t="s">
        <v>22</v>
      </c>
      <c r="E54" s="34"/>
      <c r="F54" s="96">
        <f>F55+F59</f>
        <v>55</v>
      </c>
    </row>
    <row r="55" spans="1:6" ht="25.5">
      <c r="A55" s="83" t="s">
        <v>121</v>
      </c>
      <c r="B55" s="84" t="s">
        <v>25</v>
      </c>
      <c r="C55" s="84" t="s">
        <v>77</v>
      </c>
      <c r="D55" s="2"/>
      <c r="E55" s="2"/>
      <c r="F55" s="96">
        <f>F56</f>
        <v>25</v>
      </c>
    </row>
    <row r="56" spans="1:6" ht="12.75">
      <c r="A56" s="92" t="s">
        <v>143</v>
      </c>
      <c r="B56" s="85" t="s">
        <v>25</v>
      </c>
      <c r="C56" s="85" t="s">
        <v>77</v>
      </c>
      <c r="D56" s="3" t="s">
        <v>142</v>
      </c>
      <c r="E56" s="3"/>
      <c r="F56" s="95">
        <f>F57</f>
        <v>25</v>
      </c>
    </row>
    <row r="57" spans="1:6" ht="36">
      <c r="A57" s="93" t="s">
        <v>144</v>
      </c>
      <c r="B57" s="85" t="s">
        <v>25</v>
      </c>
      <c r="C57" s="85" t="s">
        <v>77</v>
      </c>
      <c r="D57" s="3" t="s">
        <v>134</v>
      </c>
      <c r="E57" s="3"/>
      <c r="F57" s="95">
        <f>F58</f>
        <v>25</v>
      </c>
    </row>
    <row r="58" spans="1:6" ht="12.75">
      <c r="A58" s="46" t="s">
        <v>63</v>
      </c>
      <c r="B58" s="85" t="s">
        <v>25</v>
      </c>
      <c r="C58" s="85" t="s">
        <v>77</v>
      </c>
      <c r="D58" s="28" t="s">
        <v>64</v>
      </c>
      <c r="E58" s="54" t="s">
        <v>282</v>
      </c>
      <c r="F58" s="95">
        <v>25</v>
      </c>
    </row>
    <row r="59" spans="1:6" ht="12.75">
      <c r="A59" s="83" t="s">
        <v>87</v>
      </c>
      <c r="B59" s="84" t="s">
        <v>25</v>
      </c>
      <c r="C59" s="84" t="s">
        <v>75</v>
      </c>
      <c r="D59" s="2"/>
      <c r="E59" s="2"/>
      <c r="F59" s="96">
        <f>F60</f>
        <v>30</v>
      </c>
    </row>
    <row r="60" spans="1:6" ht="12.75">
      <c r="A60" s="15" t="s">
        <v>120</v>
      </c>
      <c r="B60" s="9" t="s">
        <v>25</v>
      </c>
      <c r="C60" s="9" t="s">
        <v>75</v>
      </c>
      <c r="D60" s="3" t="s">
        <v>88</v>
      </c>
      <c r="E60" s="34"/>
      <c r="F60" s="95">
        <f>F61</f>
        <v>30</v>
      </c>
    </row>
    <row r="61" spans="1:6" ht="31.5">
      <c r="A61" s="109" t="s">
        <v>183</v>
      </c>
      <c r="B61" s="9" t="s">
        <v>25</v>
      </c>
      <c r="C61" s="9" t="s">
        <v>75</v>
      </c>
      <c r="D61" s="3" t="s">
        <v>181</v>
      </c>
      <c r="E61" s="164"/>
      <c r="F61" s="95">
        <f>F62</f>
        <v>30</v>
      </c>
    </row>
    <row r="62" spans="1:6" ht="31.5">
      <c r="A62" s="110" t="s">
        <v>278</v>
      </c>
      <c r="B62" s="9" t="s">
        <v>25</v>
      </c>
      <c r="C62" s="9" t="s">
        <v>75</v>
      </c>
      <c r="D62" s="3" t="s">
        <v>181</v>
      </c>
      <c r="E62" s="165">
        <v>244</v>
      </c>
      <c r="F62" s="95">
        <v>30</v>
      </c>
    </row>
    <row r="63" spans="1:6" ht="12.75">
      <c r="A63" s="13" t="s">
        <v>140</v>
      </c>
      <c r="B63" s="14" t="s">
        <v>33</v>
      </c>
      <c r="C63" s="14"/>
      <c r="D63" s="2"/>
      <c r="E63" s="91"/>
      <c r="F63" s="96">
        <f>F64+F71</f>
        <v>1289.1000000000001</v>
      </c>
    </row>
    <row r="64" spans="1:6" ht="12.75">
      <c r="A64" s="6" t="s">
        <v>141</v>
      </c>
      <c r="B64" s="14" t="s">
        <v>33</v>
      </c>
      <c r="C64" s="14" t="s">
        <v>77</v>
      </c>
      <c r="D64" s="2"/>
      <c r="E64" s="91"/>
      <c r="F64" s="96">
        <f>F65+F68</f>
        <v>1276.7</v>
      </c>
    </row>
    <row r="65" spans="1:6" ht="12.75">
      <c r="A65" s="15" t="s">
        <v>120</v>
      </c>
      <c r="B65" s="9" t="s">
        <v>33</v>
      </c>
      <c r="C65" s="9" t="s">
        <v>77</v>
      </c>
      <c r="D65" s="3" t="s">
        <v>88</v>
      </c>
      <c r="E65" s="166"/>
      <c r="F65" s="96">
        <f>F66</f>
        <v>972.7</v>
      </c>
    </row>
    <row r="66" spans="1:6" ht="47.25">
      <c r="A66" s="109" t="s">
        <v>184</v>
      </c>
      <c r="B66" s="9" t="s">
        <v>33</v>
      </c>
      <c r="C66" s="9" t="s">
        <v>77</v>
      </c>
      <c r="D66" s="107" t="s">
        <v>185</v>
      </c>
      <c r="E66" s="166"/>
      <c r="F66" s="96">
        <f>F67</f>
        <v>972.7</v>
      </c>
    </row>
    <row r="67" spans="1:6" ht="31.5">
      <c r="A67" s="110" t="s">
        <v>277</v>
      </c>
      <c r="B67" s="9" t="s">
        <v>33</v>
      </c>
      <c r="C67" s="9" t="s">
        <v>77</v>
      </c>
      <c r="D67" s="107" t="s">
        <v>185</v>
      </c>
      <c r="E67" s="50">
        <v>243</v>
      </c>
      <c r="F67" s="95">
        <v>972.7</v>
      </c>
    </row>
    <row r="68" spans="1:6" ht="15.75">
      <c r="A68" s="110" t="s">
        <v>291</v>
      </c>
      <c r="B68" s="9" t="s">
        <v>33</v>
      </c>
      <c r="C68" s="9" t="s">
        <v>77</v>
      </c>
      <c r="D68" s="107" t="s">
        <v>292</v>
      </c>
      <c r="E68" s="50"/>
      <c r="F68" s="95">
        <f>F69</f>
        <v>304</v>
      </c>
    </row>
    <row r="69" spans="1:6" ht="47.25">
      <c r="A69" s="110" t="s">
        <v>293</v>
      </c>
      <c r="B69" s="9" t="s">
        <v>33</v>
      </c>
      <c r="C69" s="9" t="s">
        <v>77</v>
      </c>
      <c r="D69" s="107" t="s">
        <v>294</v>
      </c>
      <c r="E69" s="50"/>
      <c r="F69" s="95">
        <f>F70</f>
        <v>304</v>
      </c>
    </row>
    <row r="70" spans="1:6" ht="31.5">
      <c r="A70" s="110" t="s">
        <v>278</v>
      </c>
      <c r="B70" s="9" t="s">
        <v>33</v>
      </c>
      <c r="C70" s="9" t="s">
        <v>77</v>
      </c>
      <c r="D70" s="107" t="s">
        <v>294</v>
      </c>
      <c r="E70" s="50">
        <v>244</v>
      </c>
      <c r="F70" s="95">
        <v>304</v>
      </c>
    </row>
    <row r="71" spans="1:6" ht="12.75">
      <c r="A71" s="214" t="s">
        <v>331</v>
      </c>
      <c r="B71" s="215" t="s">
        <v>33</v>
      </c>
      <c r="C71" s="215" t="s">
        <v>332</v>
      </c>
      <c r="D71" s="107"/>
      <c r="E71" s="50"/>
      <c r="F71" s="95">
        <f>F72</f>
        <v>12.4</v>
      </c>
    </row>
    <row r="72" spans="1:6" ht="36">
      <c r="A72" s="93" t="s">
        <v>333</v>
      </c>
      <c r="B72" s="9" t="s">
        <v>33</v>
      </c>
      <c r="C72" s="9" t="s">
        <v>332</v>
      </c>
      <c r="D72" s="107" t="s">
        <v>334</v>
      </c>
      <c r="E72" s="50"/>
      <c r="F72" s="95">
        <f>F73</f>
        <v>12.4</v>
      </c>
    </row>
    <row r="73" spans="1:6" ht="12.75">
      <c r="A73" s="93" t="s">
        <v>281</v>
      </c>
      <c r="B73" s="9" t="s">
        <v>33</v>
      </c>
      <c r="C73" s="9" t="s">
        <v>332</v>
      </c>
      <c r="D73" s="107" t="s">
        <v>334</v>
      </c>
      <c r="E73" s="50">
        <v>540</v>
      </c>
      <c r="F73" s="95">
        <v>12.4</v>
      </c>
    </row>
    <row r="74" spans="1:6" ht="14.25">
      <c r="A74" s="4" t="s">
        <v>36</v>
      </c>
      <c r="B74" s="2" t="s">
        <v>34</v>
      </c>
      <c r="C74" s="2" t="s">
        <v>21</v>
      </c>
      <c r="D74" s="2" t="s">
        <v>22</v>
      </c>
      <c r="E74" s="49" t="s">
        <v>20</v>
      </c>
      <c r="F74" s="167">
        <f>F75+F83+F89+F99</f>
        <v>6063.8</v>
      </c>
    </row>
    <row r="75" spans="1:6" ht="12.75">
      <c r="A75" s="13" t="s">
        <v>37</v>
      </c>
      <c r="B75" s="2" t="s">
        <v>34</v>
      </c>
      <c r="C75" s="2" t="s">
        <v>24</v>
      </c>
      <c r="D75" s="2" t="s">
        <v>22</v>
      </c>
      <c r="E75" s="49" t="s">
        <v>20</v>
      </c>
      <c r="F75" s="16">
        <f>F76+F81</f>
        <v>2326.3</v>
      </c>
    </row>
    <row r="76" spans="1:6" ht="12.75">
      <c r="A76" s="15" t="s">
        <v>120</v>
      </c>
      <c r="B76" s="3" t="s">
        <v>34</v>
      </c>
      <c r="C76" s="3" t="s">
        <v>24</v>
      </c>
      <c r="D76" s="9" t="s">
        <v>88</v>
      </c>
      <c r="E76" s="50" t="s">
        <v>20</v>
      </c>
      <c r="F76" s="17">
        <f>F77+F79</f>
        <v>460</v>
      </c>
    </row>
    <row r="77" spans="1:6" ht="31.5">
      <c r="A77" s="109" t="s">
        <v>186</v>
      </c>
      <c r="B77" s="3" t="s">
        <v>34</v>
      </c>
      <c r="C77" s="3" t="s">
        <v>24</v>
      </c>
      <c r="D77" s="3" t="s">
        <v>188</v>
      </c>
      <c r="E77" s="164"/>
      <c r="F77" s="95">
        <f>F78</f>
        <v>310</v>
      </c>
    </row>
    <row r="78" spans="1:6" ht="31.5">
      <c r="A78" s="110" t="s">
        <v>277</v>
      </c>
      <c r="B78" s="3" t="s">
        <v>34</v>
      </c>
      <c r="C78" s="3" t="s">
        <v>24</v>
      </c>
      <c r="D78" s="3" t="s">
        <v>188</v>
      </c>
      <c r="E78" s="165">
        <v>243</v>
      </c>
      <c r="F78" s="95">
        <v>310</v>
      </c>
    </row>
    <row r="79" spans="1:6" ht="47.25">
      <c r="A79" s="110" t="s">
        <v>302</v>
      </c>
      <c r="B79" s="3" t="s">
        <v>34</v>
      </c>
      <c r="C79" s="3" t="s">
        <v>24</v>
      </c>
      <c r="D79" s="3" t="s">
        <v>190</v>
      </c>
      <c r="E79" s="164"/>
      <c r="F79" s="95">
        <f>F80</f>
        <v>150</v>
      </c>
    </row>
    <row r="80" spans="1:6" ht="31.5">
      <c r="A80" s="110" t="s">
        <v>278</v>
      </c>
      <c r="B80" s="3" t="s">
        <v>34</v>
      </c>
      <c r="C80" s="3" t="s">
        <v>24</v>
      </c>
      <c r="D80" s="3" t="s">
        <v>190</v>
      </c>
      <c r="E80" s="165">
        <v>244</v>
      </c>
      <c r="F80" s="95">
        <v>150</v>
      </c>
    </row>
    <row r="81" spans="1:6" ht="25.5">
      <c r="A81" s="184" t="s">
        <v>303</v>
      </c>
      <c r="B81" s="3" t="s">
        <v>34</v>
      </c>
      <c r="C81" s="3" t="s">
        <v>24</v>
      </c>
      <c r="D81" s="3" t="s">
        <v>304</v>
      </c>
      <c r="E81" s="165"/>
      <c r="F81" s="95">
        <f>F82</f>
        <v>1866.3</v>
      </c>
    </row>
    <row r="82" spans="1:6" ht="25.5">
      <c r="A82" s="6" t="s">
        <v>305</v>
      </c>
      <c r="B82" s="3" t="s">
        <v>34</v>
      </c>
      <c r="C82" s="3" t="s">
        <v>24</v>
      </c>
      <c r="D82" s="3" t="s">
        <v>306</v>
      </c>
      <c r="E82" s="165">
        <v>456</v>
      </c>
      <c r="F82" s="95">
        <v>1866.3</v>
      </c>
    </row>
    <row r="83" spans="1:6" ht="12.75">
      <c r="A83" s="6" t="s">
        <v>13</v>
      </c>
      <c r="B83" s="2" t="s">
        <v>34</v>
      </c>
      <c r="C83" s="14" t="s">
        <v>31</v>
      </c>
      <c r="D83" s="2"/>
      <c r="E83" s="49"/>
      <c r="F83" s="16">
        <f>F84</f>
        <v>340</v>
      </c>
    </row>
    <row r="84" spans="1:6" ht="12.75">
      <c r="A84" s="7" t="s">
        <v>295</v>
      </c>
      <c r="B84" s="3" t="s">
        <v>34</v>
      </c>
      <c r="C84" s="9" t="s">
        <v>31</v>
      </c>
      <c r="D84" s="3" t="s">
        <v>88</v>
      </c>
      <c r="E84" s="3"/>
      <c r="F84" s="20">
        <f>F85+F87</f>
        <v>340</v>
      </c>
    </row>
    <row r="85" spans="1:6" ht="31.5">
      <c r="A85" s="109" t="s">
        <v>191</v>
      </c>
      <c r="B85" s="3" t="s">
        <v>34</v>
      </c>
      <c r="C85" s="9" t="s">
        <v>31</v>
      </c>
      <c r="D85" s="3" t="s">
        <v>192</v>
      </c>
      <c r="E85" s="9"/>
      <c r="F85" s="20">
        <f>F86</f>
        <v>140</v>
      </c>
    </row>
    <row r="86" spans="1:6" ht="31.5">
      <c r="A86" s="110" t="s">
        <v>278</v>
      </c>
      <c r="B86" s="3" t="s">
        <v>34</v>
      </c>
      <c r="C86" s="9" t="s">
        <v>31</v>
      </c>
      <c r="D86" s="3" t="s">
        <v>192</v>
      </c>
      <c r="E86" s="165">
        <v>244</v>
      </c>
      <c r="F86" s="20">
        <v>140</v>
      </c>
    </row>
    <row r="87" spans="1:6" ht="34.5" customHeight="1">
      <c r="A87" s="110" t="s">
        <v>330</v>
      </c>
      <c r="B87" s="3" t="s">
        <v>34</v>
      </c>
      <c r="C87" s="3" t="s">
        <v>25</v>
      </c>
      <c r="D87" s="3" t="s">
        <v>201</v>
      </c>
      <c r="E87" s="165"/>
      <c r="F87" s="20">
        <f>F88</f>
        <v>200</v>
      </c>
    </row>
    <row r="88" spans="1:6" ht="31.5">
      <c r="A88" s="110" t="s">
        <v>278</v>
      </c>
      <c r="B88" s="3" t="s">
        <v>34</v>
      </c>
      <c r="C88" s="3" t="s">
        <v>25</v>
      </c>
      <c r="D88" s="3" t="s">
        <v>201</v>
      </c>
      <c r="E88" s="165">
        <v>244</v>
      </c>
      <c r="F88" s="20">
        <v>200</v>
      </c>
    </row>
    <row r="89" spans="1:6" ht="16.5" customHeight="1">
      <c r="A89" s="13" t="s">
        <v>14</v>
      </c>
      <c r="B89" s="2" t="s">
        <v>34</v>
      </c>
      <c r="C89" s="2" t="s">
        <v>25</v>
      </c>
      <c r="D89" s="2" t="s">
        <v>22</v>
      </c>
      <c r="E89" s="49" t="s">
        <v>20</v>
      </c>
      <c r="F89" s="16">
        <f>F90</f>
        <v>2753.2</v>
      </c>
    </row>
    <row r="90" spans="1:6" ht="12.75">
      <c r="A90" s="15" t="s">
        <v>120</v>
      </c>
      <c r="B90" s="3" t="s">
        <v>34</v>
      </c>
      <c r="C90" s="3" t="s">
        <v>25</v>
      </c>
      <c r="D90" s="3" t="s">
        <v>88</v>
      </c>
      <c r="E90" s="50" t="s">
        <v>20</v>
      </c>
      <c r="F90" s="17">
        <f>F91+F93+F95+F97</f>
        <v>2753.2</v>
      </c>
    </row>
    <row r="91" spans="1:6" ht="31.5">
      <c r="A91" s="109" t="s">
        <v>182</v>
      </c>
      <c r="B91" s="3" t="s">
        <v>34</v>
      </c>
      <c r="C91" s="3" t="s">
        <v>25</v>
      </c>
      <c r="D91" s="107" t="s">
        <v>180</v>
      </c>
      <c r="E91" s="50"/>
      <c r="F91" s="168">
        <f>F92</f>
        <v>1600</v>
      </c>
    </row>
    <row r="92" spans="1:6" ht="31.5">
      <c r="A92" s="110" t="s">
        <v>278</v>
      </c>
      <c r="B92" s="3" t="s">
        <v>34</v>
      </c>
      <c r="C92" s="3" t="s">
        <v>25</v>
      </c>
      <c r="D92" s="107" t="s">
        <v>180</v>
      </c>
      <c r="E92" s="165">
        <v>244</v>
      </c>
      <c r="F92" s="95">
        <v>1600</v>
      </c>
    </row>
    <row r="93" spans="1:6" ht="47.25">
      <c r="A93" s="110" t="s">
        <v>200</v>
      </c>
      <c r="B93" s="3" t="s">
        <v>34</v>
      </c>
      <c r="C93" s="3" t="s">
        <v>25</v>
      </c>
      <c r="D93" s="3" t="s">
        <v>193</v>
      </c>
      <c r="E93" s="165"/>
      <c r="F93" s="20">
        <f>F94</f>
        <v>50</v>
      </c>
    </row>
    <row r="94" spans="1:6" ht="31.5">
      <c r="A94" s="110" t="s">
        <v>278</v>
      </c>
      <c r="B94" s="3" t="s">
        <v>34</v>
      </c>
      <c r="C94" s="3" t="s">
        <v>25</v>
      </c>
      <c r="D94" s="3" t="s">
        <v>193</v>
      </c>
      <c r="E94" s="165">
        <v>244</v>
      </c>
      <c r="F94" s="20">
        <v>50</v>
      </c>
    </row>
    <row r="95" spans="1:6" ht="31.5">
      <c r="A95" s="110" t="s">
        <v>198</v>
      </c>
      <c r="B95" s="3" t="s">
        <v>34</v>
      </c>
      <c r="C95" s="3" t="s">
        <v>25</v>
      </c>
      <c r="D95" s="3" t="s">
        <v>199</v>
      </c>
      <c r="E95" s="165"/>
      <c r="F95" s="20">
        <f>F96</f>
        <v>483.2</v>
      </c>
    </row>
    <row r="96" spans="1:6" ht="31.5">
      <c r="A96" s="110" t="s">
        <v>278</v>
      </c>
      <c r="B96" s="3" t="s">
        <v>34</v>
      </c>
      <c r="C96" s="3" t="s">
        <v>25</v>
      </c>
      <c r="D96" s="3" t="s">
        <v>199</v>
      </c>
      <c r="E96" s="165">
        <v>244</v>
      </c>
      <c r="F96" s="20">
        <v>483.2</v>
      </c>
    </row>
    <row r="97" spans="1:6" ht="63">
      <c r="A97" s="110" t="s">
        <v>195</v>
      </c>
      <c r="B97" s="3" t="s">
        <v>34</v>
      </c>
      <c r="C97" s="3" t="s">
        <v>25</v>
      </c>
      <c r="D97" s="107" t="s">
        <v>197</v>
      </c>
      <c r="E97" s="165"/>
      <c r="F97" s="20">
        <f>F98</f>
        <v>620</v>
      </c>
    </row>
    <row r="98" spans="1:6" ht="31.5">
      <c r="A98" s="110" t="s">
        <v>278</v>
      </c>
      <c r="B98" s="3" t="s">
        <v>34</v>
      </c>
      <c r="C98" s="3" t="s">
        <v>25</v>
      </c>
      <c r="D98" s="107" t="s">
        <v>197</v>
      </c>
      <c r="E98" s="165">
        <v>244</v>
      </c>
      <c r="F98" s="20">
        <v>620</v>
      </c>
    </row>
    <row r="99" spans="1:6" ht="16.5" customHeight="1">
      <c r="A99" s="13" t="s">
        <v>307</v>
      </c>
      <c r="B99" s="2" t="s">
        <v>34</v>
      </c>
      <c r="C99" s="2" t="s">
        <v>34</v>
      </c>
      <c r="D99" s="2"/>
      <c r="E99" s="49"/>
      <c r="F99" s="16">
        <f>F100</f>
        <v>644.3</v>
      </c>
    </row>
    <row r="100" spans="1:6" ht="15.75">
      <c r="A100" s="110" t="s">
        <v>46</v>
      </c>
      <c r="B100" s="9" t="s">
        <v>34</v>
      </c>
      <c r="C100" s="9" t="s">
        <v>34</v>
      </c>
      <c r="D100" s="107" t="s">
        <v>308</v>
      </c>
      <c r="E100" s="165"/>
      <c r="F100" s="20">
        <f>SUM(F101:F104)</f>
        <v>644.3</v>
      </c>
    </row>
    <row r="101" spans="1:6" ht="15">
      <c r="A101" s="155" t="s">
        <v>275</v>
      </c>
      <c r="B101" s="9" t="s">
        <v>34</v>
      </c>
      <c r="C101" s="9" t="s">
        <v>34</v>
      </c>
      <c r="D101" s="107" t="s">
        <v>308</v>
      </c>
      <c r="E101" s="50">
        <v>111</v>
      </c>
      <c r="F101" s="20">
        <v>495.3</v>
      </c>
    </row>
    <row r="102" spans="1:6" ht="31.5">
      <c r="A102" s="110" t="s">
        <v>276</v>
      </c>
      <c r="B102" s="9" t="s">
        <v>34</v>
      </c>
      <c r="C102" s="9" t="s">
        <v>34</v>
      </c>
      <c r="D102" s="107" t="s">
        <v>308</v>
      </c>
      <c r="E102" s="50">
        <v>242</v>
      </c>
      <c r="F102" s="20">
        <v>52.1</v>
      </c>
    </row>
    <row r="103" spans="1:6" ht="31.5">
      <c r="A103" s="110" t="s">
        <v>278</v>
      </c>
      <c r="B103" s="9" t="s">
        <v>34</v>
      </c>
      <c r="C103" s="9" t="s">
        <v>34</v>
      </c>
      <c r="D103" s="107" t="s">
        <v>308</v>
      </c>
      <c r="E103" s="50">
        <v>244</v>
      </c>
      <c r="F103" s="20">
        <v>94.9</v>
      </c>
    </row>
    <row r="104" spans="1:6" ht="15.75">
      <c r="A104" s="110" t="s">
        <v>279</v>
      </c>
      <c r="B104" s="9" t="s">
        <v>34</v>
      </c>
      <c r="C104" s="9" t="s">
        <v>34</v>
      </c>
      <c r="D104" s="107" t="s">
        <v>308</v>
      </c>
      <c r="E104" s="50">
        <v>851</v>
      </c>
      <c r="F104" s="20">
        <v>2</v>
      </c>
    </row>
    <row r="105" spans="1:6" ht="14.25">
      <c r="A105" s="4" t="s">
        <v>146</v>
      </c>
      <c r="B105" s="25" t="s">
        <v>38</v>
      </c>
      <c r="C105" s="25"/>
      <c r="D105" s="24"/>
      <c r="E105" s="24"/>
      <c r="F105" s="60">
        <f>F106</f>
        <v>60</v>
      </c>
    </row>
    <row r="106" spans="1:6" ht="12.75">
      <c r="A106" s="74" t="s">
        <v>114</v>
      </c>
      <c r="B106" s="14" t="s">
        <v>38</v>
      </c>
      <c r="C106" s="14" t="s">
        <v>34</v>
      </c>
      <c r="D106" s="2"/>
      <c r="E106" s="49"/>
      <c r="F106" s="16">
        <f>F107</f>
        <v>60</v>
      </c>
    </row>
    <row r="107" spans="1:6" ht="12.75">
      <c r="A107" s="15" t="s">
        <v>113</v>
      </c>
      <c r="B107" s="22" t="s">
        <v>11</v>
      </c>
      <c r="C107" s="22" t="s">
        <v>34</v>
      </c>
      <c r="D107" s="23" t="s">
        <v>111</v>
      </c>
      <c r="E107" s="49"/>
      <c r="F107" s="16">
        <f>F108</f>
        <v>60</v>
      </c>
    </row>
    <row r="108" spans="1:6" ht="12.75">
      <c r="A108" s="75" t="s">
        <v>112</v>
      </c>
      <c r="B108" s="22" t="s">
        <v>11</v>
      </c>
      <c r="C108" s="22" t="s">
        <v>34</v>
      </c>
      <c r="D108" s="23" t="s">
        <v>110</v>
      </c>
      <c r="E108" s="52"/>
      <c r="F108" s="17">
        <f>F109</f>
        <v>60</v>
      </c>
    </row>
    <row r="109" spans="1:6" ht="31.5">
      <c r="A109" s="110" t="s">
        <v>278</v>
      </c>
      <c r="B109" s="22" t="s">
        <v>11</v>
      </c>
      <c r="C109" s="22" t="s">
        <v>34</v>
      </c>
      <c r="D109" s="23" t="s">
        <v>110</v>
      </c>
      <c r="E109" s="51" t="s">
        <v>288</v>
      </c>
      <c r="F109" s="17">
        <v>60</v>
      </c>
    </row>
    <row r="110" spans="1:6" ht="14.25">
      <c r="A110" s="4" t="s">
        <v>296</v>
      </c>
      <c r="B110" s="25" t="s">
        <v>39</v>
      </c>
      <c r="C110" s="25"/>
      <c r="D110" s="24"/>
      <c r="E110" s="53"/>
      <c r="F110" s="16">
        <f>F111+F137</f>
        <v>2392.4999999999995</v>
      </c>
    </row>
    <row r="111" spans="1:6" ht="12.75">
      <c r="A111" s="6" t="s">
        <v>40</v>
      </c>
      <c r="B111" s="2" t="s">
        <v>39</v>
      </c>
      <c r="C111" s="2" t="s">
        <v>24</v>
      </c>
      <c r="D111" s="2" t="s">
        <v>22</v>
      </c>
      <c r="E111" s="49" t="s">
        <v>20</v>
      </c>
      <c r="F111" s="16">
        <f>F112+F118+F121+F123+F125+F131+F135</f>
        <v>2382.4999999999995</v>
      </c>
    </row>
    <row r="112" spans="1:6" ht="12.75">
      <c r="A112" s="6" t="s">
        <v>41</v>
      </c>
      <c r="B112" s="2" t="s">
        <v>39</v>
      </c>
      <c r="C112" s="2" t="s">
        <v>24</v>
      </c>
      <c r="D112" s="2" t="s">
        <v>12</v>
      </c>
      <c r="E112" s="49"/>
      <c r="F112" s="16">
        <f>F113</f>
        <v>1520.3</v>
      </c>
    </row>
    <row r="113" spans="1:6" ht="12.75">
      <c r="A113" s="7" t="s">
        <v>46</v>
      </c>
      <c r="B113" s="3" t="s">
        <v>39</v>
      </c>
      <c r="C113" s="3" t="s">
        <v>24</v>
      </c>
      <c r="D113" s="3" t="s">
        <v>45</v>
      </c>
      <c r="E113" s="50"/>
      <c r="F113" s="17">
        <f>F114+F115+F116+F117</f>
        <v>1520.3</v>
      </c>
    </row>
    <row r="114" spans="1:6" ht="15.75">
      <c r="A114" s="110" t="s">
        <v>275</v>
      </c>
      <c r="B114" s="3" t="s">
        <v>39</v>
      </c>
      <c r="C114" s="3" t="s">
        <v>24</v>
      </c>
      <c r="D114" s="3" t="s">
        <v>45</v>
      </c>
      <c r="E114" s="51" t="s">
        <v>297</v>
      </c>
      <c r="F114" s="17">
        <v>917.1</v>
      </c>
    </row>
    <row r="115" spans="1:6" ht="31.5">
      <c r="A115" s="110" t="s">
        <v>276</v>
      </c>
      <c r="B115" s="3" t="s">
        <v>39</v>
      </c>
      <c r="C115" s="3" t="s">
        <v>24</v>
      </c>
      <c r="D115" s="3" t="s">
        <v>45</v>
      </c>
      <c r="E115" s="50">
        <v>242</v>
      </c>
      <c r="F115" s="17">
        <v>15.8</v>
      </c>
    </row>
    <row r="116" spans="1:6" ht="31.5">
      <c r="A116" s="110" t="s">
        <v>278</v>
      </c>
      <c r="B116" s="3" t="s">
        <v>39</v>
      </c>
      <c r="C116" s="3" t="s">
        <v>24</v>
      </c>
      <c r="D116" s="3" t="s">
        <v>45</v>
      </c>
      <c r="E116" s="50">
        <v>244</v>
      </c>
      <c r="F116" s="17">
        <v>569.4</v>
      </c>
    </row>
    <row r="117" spans="1:6" ht="15.75">
      <c r="A117" s="110" t="s">
        <v>279</v>
      </c>
      <c r="B117" s="3" t="s">
        <v>39</v>
      </c>
      <c r="C117" s="3" t="s">
        <v>24</v>
      </c>
      <c r="D117" s="3" t="s">
        <v>45</v>
      </c>
      <c r="E117" s="50">
        <v>851</v>
      </c>
      <c r="F117" s="19">
        <v>18</v>
      </c>
    </row>
    <row r="118" spans="1:6" ht="25.5">
      <c r="A118" s="175" t="s">
        <v>47</v>
      </c>
      <c r="B118" s="6" t="s">
        <v>39</v>
      </c>
      <c r="C118" s="6" t="s">
        <v>24</v>
      </c>
      <c r="D118" s="6" t="s">
        <v>335</v>
      </c>
      <c r="E118" s="190"/>
      <c r="F118" s="191">
        <f>F119</f>
        <v>14.1</v>
      </c>
    </row>
    <row r="119" spans="1:6" ht="15.75">
      <c r="A119" s="110" t="s">
        <v>275</v>
      </c>
      <c r="B119" s="3" t="s">
        <v>39</v>
      </c>
      <c r="C119" s="3" t="s">
        <v>24</v>
      </c>
      <c r="D119" s="3" t="s">
        <v>335</v>
      </c>
      <c r="E119" s="51" t="s">
        <v>297</v>
      </c>
      <c r="F119" s="20">
        <v>14.1</v>
      </c>
    </row>
    <row r="120" spans="1:6" ht="12.75">
      <c r="A120" s="15" t="s">
        <v>120</v>
      </c>
      <c r="B120" s="3" t="s">
        <v>39</v>
      </c>
      <c r="C120" s="3" t="s">
        <v>24</v>
      </c>
      <c r="D120" s="3" t="s">
        <v>88</v>
      </c>
      <c r="E120" s="9"/>
      <c r="F120" s="20">
        <f>F121+F124</f>
        <v>174.5</v>
      </c>
    </row>
    <row r="121" spans="1:6" ht="28.5">
      <c r="A121" s="179" t="s">
        <v>183</v>
      </c>
      <c r="B121" s="2" t="s">
        <v>39</v>
      </c>
      <c r="C121" s="2" t="s">
        <v>24</v>
      </c>
      <c r="D121" s="180" t="s">
        <v>181</v>
      </c>
      <c r="E121" s="14"/>
      <c r="F121" s="60">
        <f>F122</f>
        <v>74.5</v>
      </c>
    </row>
    <row r="122" spans="1:6" ht="31.5">
      <c r="A122" s="110" t="s">
        <v>278</v>
      </c>
      <c r="B122" s="3" t="s">
        <v>39</v>
      </c>
      <c r="C122" s="3" t="s">
        <v>24</v>
      </c>
      <c r="D122" s="193" t="s">
        <v>181</v>
      </c>
      <c r="E122" s="9" t="s">
        <v>288</v>
      </c>
      <c r="F122" s="20">
        <v>74.5</v>
      </c>
    </row>
    <row r="123" spans="1:6" ht="42.75">
      <c r="A123" s="188" t="s">
        <v>200</v>
      </c>
      <c r="B123" s="2" t="s">
        <v>39</v>
      </c>
      <c r="C123" s="2" t="s">
        <v>24</v>
      </c>
      <c r="D123" s="180" t="s">
        <v>193</v>
      </c>
      <c r="E123" s="14"/>
      <c r="F123" s="20">
        <f>F124</f>
        <v>100</v>
      </c>
    </row>
    <row r="124" spans="1:6" ht="31.5">
      <c r="A124" s="110" t="s">
        <v>278</v>
      </c>
      <c r="B124" s="3" t="s">
        <v>39</v>
      </c>
      <c r="C124" s="3" t="s">
        <v>24</v>
      </c>
      <c r="D124" s="193" t="s">
        <v>193</v>
      </c>
      <c r="E124" s="9" t="s">
        <v>288</v>
      </c>
      <c r="F124" s="20">
        <v>100</v>
      </c>
    </row>
    <row r="125" spans="1:6" ht="12.75">
      <c r="A125" s="6" t="s">
        <v>68</v>
      </c>
      <c r="B125" s="24" t="s">
        <v>39</v>
      </c>
      <c r="C125" s="24" t="s">
        <v>24</v>
      </c>
      <c r="D125" s="24" t="s">
        <v>69</v>
      </c>
      <c r="E125" s="59"/>
      <c r="F125" s="60">
        <f>F126</f>
        <v>454.8</v>
      </c>
    </row>
    <row r="126" spans="1:6" ht="12.75">
      <c r="A126" s="7" t="s">
        <v>46</v>
      </c>
      <c r="B126" s="23" t="s">
        <v>39</v>
      </c>
      <c r="C126" s="23" t="s">
        <v>24</v>
      </c>
      <c r="D126" s="23" t="s">
        <v>70</v>
      </c>
      <c r="E126" s="58"/>
      <c r="F126" s="20">
        <f>SUM(F127:F130)</f>
        <v>454.8</v>
      </c>
    </row>
    <row r="127" spans="1:6" ht="15" customHeight="1">
      <c r="A127" s="110" t="s">
        <v>275</v>
      </c>
      <c r="B127" s="21" t="s">
        <v>39</v>
      </c>
      <c r="C127" s="21" t="s">
        <v>24</v>
      </c>
      <c r="D127" s="27" t="s">
        <v>70</v>
      </c>
      <c r="E127" s="51" t="s">
        <v>297</v>
      </c>
      <c r="F127" s="26">
        <v>331</v>
      </c>
    </row>
    <row r="128" spans="1:6" ht="34.5" customHeight="1">
      <c r="A128" s="110" t="s">
        <v>276</v>
      </c>
      <c r="B128" s="21" t="s">
        <v>39</v>
      </c>
      <c r="C128" s="21" t="s">
        <v>24</v>
      </c>
      <c r="D128" s="27" t="s">
        <v>70</v>
      </c>
      <c r="E128" s="51" t="s">
        <v>285</v>
      </c>
      <c r="F128" s="26">
        <v>29.8</v>
      </c>
    </row>
    <row r="129" spans="1:6" ht="0.75" customHeight="1">
      <c r="A129" s="110" t="s">
        <v>277</v>
      </c>
      <c r="B129" s="21" t="s">
        <v>39</v>
      </c>
      <c r="C129" s="21" t="s">
        <v>24</v>
      </c>
      <c r="D129" s="27" t="s">
        <v>70</v>
      </c>
      <c r="E129" s="50">
        <v>243</v>
      </c>
      <c r="F129" s="26"/>
    </row>
    <row r="130" spans="1:6" ht="31.5">
      <c r="A130" s="110" t="s">
        <v>278</v>
      </c>
      <c r="B130" s="21" t="s">
        <v>39</v>
      </c>
      <c r="C130" s="21" t="s">
        <v>24</v>
      </c>
      <c r="D130" s="27" t="s">
        <v>70</v>
      </c>
      <c r="E130" s="50">
        <v>244</v>
      </c>
      <c r="F130" s="26">
        <v>94</v>
      </c>
    </row>
    <row r="131" spans="1:6" ht="27">
      <c r="A131" s="169" t="s">
        <v>47</v>
      </c>
      <c r="B131" s="170" t="s">
        <v>39</v>
      </c>
      <c r="C131" s="170" t="s">
        <v>24</v>
      </c>
      <c r="D131" s="6" t="s">
        <v>335</v>
      </c>
      <c r="E131" s="172"/>
      <c r="F131" s="173">
        <f>F132</f>
        <v>6.2</v>
      </c>
    </row>
    <row r="132" spans="1:6" ht="14.25" customHeight="1">
      <c r="A132" s="110" t="s">
        <v>275</v>
      </c>
      <c r="B132" s="3" t="s">
        <v>39</v>
      </c>
      <c r="C132" s="3" t="s">
        <v>24</v>
      </c>
      <c r="D132" s="3" t="s">
        <v>335</v>
      </c>
      <c r="E132" s="51" t="s">
        <v>297</v>
      </c>
      <c r="F132" s="20">
        <v>6.2</v>
      </c>
    </row>
    <row r="133" spans="1:6" ht="19.5" customHeight="1" hidden="1">
      <c r="A133" s="174" t="s">
        <v>74</v>
      </c>
      <c r="B133" s="170" t="s">
        <v>39</v>
      </c>
      <c r="C133" s="170" t="s">
        <v>24</v>
      </c>
      <c r="D133" s="171" t="s">
        <v>70</v>
      </c>
      <c r="E133" s="172"/>
      <c r="F133" s="173">
        <f>F134</f>
        <v>0</v>
      </c>
    </row>
    <row r="134" spans="1:6" ht="15.75" hidden="1">
      <c r="A134" s="110" t="s">
        <v>275</v>
      </c>
      <c r="B134" s="3" t="s">
        <v>39</v>
      </c>
      <c r="C134" s="3" t="s">
        <v>24</v>
      </c>
      <c r="D134" s="27" t="s">
        <v>70</v>
      </c>
      <c r="E134" s="51" t="s">
        <v>297</v>
      </c>
      <c r="F134" s="20"/>
    </row>
    <row r="135" spans="1:6" ht="38.25">
      <c r="A135" s="175" t="s">
        <v>298</v>
      </c>
      <c r="B135" s="2" t="s">
        <v>39</v>
      </c>
      <c r="C135" s="2" t="s">
        <v>24</v>
      </c>
      <c r="D135" s="171" t="s">
        <v>336</v>
      </c>
      <c r="E135" s="51"/>
      <c r="F135" s="20">
        <f>F136</f>
        <v>212.6</v>
      </c>
    </row>
    <row r="136" spans="1:6" ht="31.5">
      <c r="A136" s="110" t="s">
        <v>299</v>
      </c>
      <c r="B136" s="3" t="s">
        <v>39</v>
      </c>
      <c r="C136" s="3" t="s">
        <v>24</v>
      </c>
      <c r="D136" s="27" t="s">
        <v>336</v>
      </c>
      <c r="E136" s="51" t="s">
        <v>300</v>
      </c>
      <c r="F136" s="20">
        <v>212.6</v>
      </c>
    </row>
    <row r="137" spans="1:6" s="61" customFormat="1" ht="15.75">
      <c r="A137" s="177" t="s">
        <v>310</v>
      </c>
      <c r="B137" s="14" t="s">
        <v>39</v>
      </c>
      <c r="C137" s="14" t="s">
        <v>33</v>
      </c>
      <c r="D137" s="171"/>
      <c r="E137" s="162"/>
      <c r="F137" s="60">
        <f>F138</f>
        <v>10</v>
      </c>
    </row>
    <row r="138" spans="1:6" ht="30">
      <c r="A138" s="155" t="s">
        <v>187</v>
      </c>
      <c r="B138" s="9" t="s">
        <v>39</v>
      </c>
      <c r="C138" s="9" t="s">
        <v>33</v>
      </c>
      <c r="D138" s="23" t="s">
        <v>189</v>
      </c>
      <c r="E138" s="51"/>
      <c r="F138" s="20">
        <f>F139</f>
        <v>10</v>
      </c>
    </row>
    <row r="139" spans="1:6" ht="31.5">
      <c r="A139" s="110" t="s">
        <v>278</v>
      </c>
      <c r="B139" s="9" t="s">
        <v>39</v>
      </c>
      <c r="C139" s="9" t="s">
        <v>33</v>
      </c>
      <c r="D139" s="23" t="s">
        <v>189</v>
      </c>
      <c r="E139" s="51" t="s">
        <v>288</v>
      </c>
      <c r="F139" s="20">
        <v>10</v>
      </c>
    </row>
    <row r="140" spans="1:6" ht="14.25">
      <c r="A140" s="4" t="s">
        <v>301</v>
      </c>
      <c r="B140" s="25" t="s">
        <v>75</v>
      </c>
      <c r="C140" s="25"/>
      <c r="D140" s="24"/>
      <c r="E140" s="24"/>
      <c r="F140" s="60">
        <f>F141</f>
        <v>20</v>
      </c>
    </row>
    <row r="141" spans="1:6" ht="12.75">
      <c r="A141" s="15" t="s">
        <v>311</v>
      </c>
      <c r="B141" s="22" t="s">
        <v>75</v>
      </c>
      <c r="C141" s="22" t="s">
        <v>25</v>
      </c>
      <c r="D141" s="23"/>
      <c r="E141" s="23"/>
      <c r="F141" s="20">
        <f>F142</f>
        <v>20</v>
      </c>
    </row>
    <row r="142" spans="1:6" ht="30">
      <c r="A142" s="155" t="s">
        <v>187</v>
      </c>
      <c r="B142" s="22" t="s">
        <v>75</v>
      </c>
      <c r="C142" s="22" t="s">
        <v>25</v>
      </c>
      <c r="D142" s="193" t="s">
        <v>189</v>
      </c>
      <c r="E142" s="23"/>
      <c r="F142" s="26">
        <f>F143</f>
        <v>20</v>
      </c>
    </row>
    <row r="143" spans="1:6" ht="31.5">
      <c r="A143" s="110" t="s">
        <v>278</v>
      </c>
      <c r="B143" s="192" t="s">
        <v>75</v>
      </c>
      <c r="C143" s="192" t="s">
        <v>25</v>
      </c>
      <c r="D143" s="193" t="s">
        <v>189</v>
      </c>
      <c r="E143" s="194">
        <v>244</v>
      </c>
      <c r="F143" s="26">
        <v>20</v>
      </c>
    </row>
    <row r="144" ht="12.75">
      <c r="F144" s="55">
        <f>F10+F49+F54+F63+F74+F105+F110+F140</f>
        <v>14056.5</v>
      </c>
    </row>
    <row r="146" spans="5:6" ht="12.75">
      <c r="E146" s="62" t="s">
        <v>24</v>
      </c>
      <c r="F146" s="47">
        <f>F10</f>
        <v>4026.0999999999995</v>
      </c>
    </row>
    <row r="147" spans="5:6" ht="12.75">
      <c r="E147" s="62" t="s">
        <v>31</v>
      </c>
      <c r="F147" s="47">
        <f>F49</f>
        <v>150</v>
      </c>
    </row>
    <row r="148" spans="5:6" ht="12.75">
      <c r="E148" s="62" t="s">
        <v>25</v>
      </c>
      <c r="F148" s="47">
        <f>F54</f>
        <v>55</v>
      </c>
    </row>
    <row r="149" spans="5:6" ht="12.75">
      <c r="E149" s="62" t="s">
        <v>33</v>
      </c>
      <c r="F149" s="47">
        <f>F63</f>
        <v>1289.1000000000001</v>
      </c>
    </row>
    <row r="150" spans="5:6" ht="12.75">
      <c r="E150" s="62" t="s">
        <v>34</v>
      </c>
      <c r="F150" s="47">
        <f>F74</f>
        <v>6063.8</v>
      </c>
    </row>
    <row r="151" spans="5:6" ht="12.75">
      <c r="E151" s="62" t="s">
        <v>38</v>
      </c>
      <c r="F151" s="47">
        <f>F105</f>
        <v>60</v>
      </c>
    </row>
    <row r="152" spans="5:6" ht="12.75">
      <c r="E152" s="62" t="s">
        <v>39</v>
      </c>
      <c r="F152" s="47">
        <f>F110</f>
        <v>2392.4999999999995</v>
      </c>
    </row>
    <row r="153" spans="5:6" ht="12.75">
      <c r="E153" s="62" t="s">
        <v>77</v>
      </c>
      <c r="F153" s="47"/>
    </row>
    <row r="154" spans="5:6" ht="12.75">
      <c r="E154" s="62">
        <v>10</v>
      </c>
      <c r="F154" s="47">
        <f>F140</f>
        <v>20</v>
      </c>
    </row>
    <row r="155" spans="5:6" ht="12.75">
      <c r="E155" s="62" t="s">
        <v>148</v>
      </c>
      <c r="F155" s="47"/>
    </row>
    <row r="156" ht="12.75">
      <c r="F156" s="76">
        <f>SUM(F146:F155)</f>
        <v>14056.5</v>
      </c>
    </row>
  </sheetData>
  <sheetProtection/>
  <mergeCells count="8">
    <mergeCell ref="F8:F9"/>
    <mergeCell ref="A5:F5"/>
    <mergeCell ref="A6:F6"/>
    <mergeCell ref="E7:F7"/>
    <mergeCell ref="D1:F1"/>
    <mergeCell ref="B4:F4"/>
    <mergeCell ref="A2:F2"/>
    <mergeCell ref="B3:F3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128"/>
  <sheetViews>
    <sheetView zoomScalePageLayoutView="0" workbookViewId="0" topLeftCell="A66">
      <selection activeCell="I65" sqref="I65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8" ht="12.75">
      <c r="D1" s="262" t="s">
        <v>95</v>
      </c>
      <c r="E1" s="262"/>
      <c r="F1" s="262"/>
      <c r="G1" s="262"/>
      <c r="H1">
        <v>6</v>
      </c>
    </row>
    <row r="2" spans="1:7" ht="25.5" customHeight="1">
      <c r="A2" s="257" t="s">
        <v>150</v>
      </c>
      <c r="B2" s="257"/>
      <c r="C2" s="257"/>
      <c r="D2" s="257"/>
      <c r="E2" s="257"/>
      <c r="F2" s="257"/>
      <c r="G2" s="257"/>
    </row>
    <row r="3" spans="2:7" ht="53.25" customHeight="1">
      <c r="B3" s="257" t="s">
        <v>224</v>
      </c>
      <c r="C3" s="257"/>
      <c r="D3" s="257"/>
      <c r="E3" s="257"/>
      <c r="F3" s="257"/>
      <c r="G3" s="257"/>
    </row>
    <row r="4" spans="2:7" ht="12.75">
      <c r="B4" s="256" t="s">
        <v>344</v>
      </c>
      <c r="C4" s="256"/>
      <c r="D4" s="256"/>
      <c r="E4" s="256"/>
      <c r="F4" s="256"/>
      <c r="G4" s="256"/>
    </row>
    <row r="5" spans="1:6" ht="20.25">
      <c r="A5" s="259" t="s">
        <v>55</v>
      </c>
      <c r="B5" s="259"/>
      <c r="C5" s="259"/>
      <c r="D5" s="259"/>
      <c r="E5" s="259"/>
      <c r="F5" s="259"/>
    </row>
    <row r="6" spans="1:6" ht="45.75" customHeight="1">
      <c r="A6" s="260" t="s">
        <v>314</v>
      </c>
      <c r="B6" s="260"/>
      <c r="C6" s="260"/>
      <c r="D6" s="260"/>
      <c r="E6" s="260"/>
      <c r="F6" s="260"/>
    </row>
    <row r="7" spans="1:6" ht="30" customHeight="1">
      <c r="A7" s="77"/>
      <c r="B7" s="69"/>
      <c r="C7" s="69"/>
      <c r="D7" s="77"/>
      <c r="E7" s="261" t="s">
        <v>116</v>
      </c>
      <c r="F7" s="261"/>
    </row>
    <row r="8" spans="1:7" ht="38.25">
      <c r="A8" s="41" t="s">
        <v>56</v>
      </c>
      <c r="B8" s="37" t="s">
        <v>57</v>
      </c>
      <c r="C8" s="38"/>
      <c r="D8" s="39"/>
      <c r="E8" s="39"/>
      <c r="F8" s="263" t="s">
        <v>147</v>
      </c>
      <c r="G8" s="263" t="s">
        <v>313</v>
      </c>
    </row>
    <row r="9" spans="1:7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64"/>
      <c r="G9" s="264"/>
    </row>
    <row r="10" spans="1:7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F11+F15+F30+F34</f>
        <v>2996.3999999999996</v>
      </c>
      <c r="G10" s="16">
        <f>G11+G15+G30+G34</f>
        <v>3778.8</v>
      </c>
    </row>
    <row r="11" spans="1:7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 aca="true" t="shared" si="0" ref="F11:G13">F12</f>
        <v>524.2</v>
      </c>
      <c r="G11" s="90">
        <f t="shared" si="0"/>
        <v>524.2</v>
      </c>
    </row>
    <row r="12" spans="1:7" ht="38.2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 t="shared" si="0"/>
        <v>524.2</v>
      </c>
      <c r="G12" s="34">
        <f t="shared" si="0"/>
        <v>524.2</v>
      </c>
    </row>
    <row r="13" spans="1:7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 t="shared" si="0"/>
        <v>524.2</v>
      </c>
      <c r="G13" s="34">
        <f t="shared" si="0"/>
        <v>524.2</v>
      </c>
    </row>
    <row r="14" spans="1:7" ht="15">
      <c r="A14" s="155" t="s">
        <v>275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  <c r="G14" s="34">
        <v>524.2</v>
      </c>
    </row>
    <row r="15" spans="1:7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2452.2</v>
      </c>
      <c r="G15" s="18">
        <f>G16+G27+G23</f>
        <v>3214.6</v>
      </c>
    </row>
    <row r="16" spans="1:7" ht="38.2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2356.7999999999997</v>
      </c>
      <c r="G16" s="18">
        <f>G17</f>
        <v>3119.2</v>
      </c>
    </row>
    <row r="17" spans="1:7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2356.7999999999997</v>
      </c>
      <c r="G17" s="19">
        <f>G18+G19+G20+G21+G22</f>
        <v>3119.2</v>
      </c>
    </row>
    <row r="18" spans="1:7" ht="15">
      <c r="A18" s="155" t="s">
        <v>275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  <c r="G18" s="19">
        <v>1834.3</v>
      </c>
    </row>
    <row r="19" spans="1:7" ht="31.5">
      <c r="A19" s="110" t="s">
        <v>276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68.1</v>
      </c>
      <c r="G19" s="19">
        <v>70.9</v>
      </c>
    </row>
    <row r="20" spans="1:7" ht="31.5">
      <c r="A20" s="110" t="s">
        <v>278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414.4</v>
      </c>
      <c r="G20" s="19">
        <v>1174</v>
      </c>
    </row>
    <row r="21" spans="1:7" ht="15.75">
      <c r="A21" s="110" t="s">
        <v>279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  <c r="G21" s="19">
        <v>30</v>
      </c>
    </row>
    <row r="22" spans="1:7" ht="15.75">
      <c r="A22" s="110" t="s">
        <v>280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  <c r="G22" s="19">
        <v>10</v>
      </c>
    </row>
    <row r="23" spans="1:7" ht="12.75">
      <c r="A23" s="156" t="s">
        <v>143</v>
      </c>
      <c r="B23" s="2" t="s">
        <v>24</v>
      </c>
      <c r="C23" s="2" t="s">
        <v>33</v>
      </c>
      <c r="D23" s="2" t="s">
        <v>142</v>
      </c>
      <c r="E23" s="49"/>
      <c r="F23" s="18">
        <f aca="true" t="shared" si="1" ref="F23:G25">F24</f>
        <v>23.4</v>
      </c>
      <c r="G23" s="18">
        <f t="shared" si="1"/>
        <v>23.4</v>
      </c>
    </row>
    <row r="24" spans="1:7" ht="24">
      <c r="A24" s="94" t="s">
        <v>145</v>
      </c>
      <c r="B24" s="3" t="s">
        <v>24</v>
      </c>
      <c r="C24" s="3" t="s">
        <v>33</v>
      </c>
      <c r="D24" s="3" t="s">
        <v>106</v>
      </c>
      <c r="E24" s="50"/>
      <c r="F24" s="19">
        <f t="shared" si="1"/>
        <v>23.4</v>
      </c>
      <c r="G24" s="19">
        <f t="shared" si="1"/>
        <v>23.4</v>
      </c>
    </row>
    <row r="25" spans="1:7" ht="24">
      <c r="A25" s="93" t="s">
        <v>283</v>
      </c>
      <c r="B25" s="3" t="s">
        <v>24</v>
      </c>
      <c r="C25" s="3" t="s">
        <v>33</v>
      </c>
      <c r="D25" s="157" t="s">
        <v>106</v>
      </c>
      <c r="E25" s="158" t="s">
        <v>284</v>
      </c>
      <c r="F25" s="19">
        <f t="shared" si="1"/>
        <v>23.4</v>
      </c>
      <c r="G25" s="19">
        <f t="shared" si="1"/>
        <v>23.4</v>
      </c>
    </row>
    <row r="26" spans="1:7" ht="24">
      <c r="A26" s="46" t="s">
        <v>105</v>
      </c>
      <c r="B26" s="3" t="s">
        <v>24</v>
      </c>
      <c r="C26" s="3" t="s">
        <v>33</v>
      </c>
      <c r="D26" s="28" t="s">
        <v>107</v>
      </c>
      <c r="E26" s="159" t="s">
        <v>284</v>
      </c>
      <c r="F26" s="19">
        <v>23.4</v>
      </c>
      <c r="G26" s="19">
        <v>23.4</v>
      </c>
    </row>
    <row r="27" spans="1:7" ht="12.75">
      <c r="A27" s="83" t="s">
        <v>120</v>
      </c>
      <c r="B27" s="2" t="s">
        <v>24</v>
      </c>
      <c r="C27" s="2" t="s">
        <v>33</v>
      </c>
      <c r="D27" s="160" t="s">
        <v>88</v>
      </c>
      <c r="E27" s="161"/>
      <c r="F27" s="18">
        <f>F28</f>
        <v>72</v>
      </c>
      <c r="G27" s="18">
        <f>G28</f>
        <v>72</v>
      </c>
    </row>
    <row r="28" spans="1:7" ht="31.5">
      <c r="A28" s="110" t="s">
        <v>194</v>
      </c>
      <c r="B28" s="3" t="s">
        <v>24</v>
      </c>
      <c r="C28" s="3" t="s">
        <v>33</v>
      </c>
      <c r="D28" s="28" t="s">
        <v>196</v>
      </c>
      <c r="E28" s="159"/>
      <c r="F28" s="19">
        <f>F29</f>
        <v>72</v>
      </c>
      <c r="G28" s="19">
        <f>G29</f>
        <v>72</v>
      </c>
    </row>
    <row r="29" spans="1:7" ht="31.5">
      <c r="A29" s="110" t="s">
        <v>276</v>
      </c>
      <c r="B29" s="3" t="s">
        <v>24</v>
      </c>
      <c r="C29" s="3" t="s">
        <v>33</v>
      </c>
      <c r="D29" s="28" t="s">
        <v>196</v>
      </c>
      <c r="E29" s="54" t="s">
        <v>285</v>
      </c>
      <c r="F29" s="19">
        <v>72</v>
      </c>
      <c r="G29" s="19">
        <v>72</v>
      </c>
    </row>
    <row r="30" spans="1:7" ht="12.75">
      <c r="A30" s="6" t="s">
        <v>2</v>
      </c>
      <c r="B30" s="2" t="s">
        <v>24</v>
      </c>
      <c r="C30" s="2">
        <v>11</v>
      </c>
      <c r="D30" s="2"/>
      <c r="E30" s="49" t="s">
        <v>20</v>
      </c>
      <c r="F30" s="16">
        <f aca="true" t="shared" si="2" ref="F30:G32">F31</f>
        <v>10</v>
      </c>
      <c r="G30" s="16">
        <f t="shared" si="2"/>
        <v>10</v>
      </c>
    </row>
    <row r="31" spans="1:7" ht="12.75">
      <c r="A31" s="6" t="s">
        <v>2</v>
      </c>
      <c r="B31" s="2" t="s">
        <v>24</v>
      </c>
      <c r="C31" s="2">
        <v>11</v>
      </c>
      <c r="D31" s="2" t="s">
        <v>4</v>
      </c>
      <c r="E31" s="49"/>
      <c r="F31" s="16">
        <f t="shared" si="2"/>
        <v>10</v>
      </c>
      <c r="G31" s="16">
        <f t="shared" si="2"/>
        <v>10</v>
      </c>
    </row>
    <row r="32" spans="1:7" ht="12.75">
      <c r="A32" s="7" t="s">
        <v>5</v>
      </c>
      <c r="B32" s="3" t="s">
        <v>24</v>
      </c>
      <c r="C32" s="3">
        <v>11</v>
      </c>
      <c r="D32" s="3" t="s">
        <v>6</v>
      </c>
      <c r="E32" s="50" t="s">
        <v>20</v>
      </c>
      <c r="F32" s="17">
        <f t="shared" si="2"/>
        <v>10</v>
      </c>
      <c r="G32" s="17">
        <f t="shared" si="2"/>
        <v>10</v>
      </c>
    </row>
    <row r="33" spans="1:7" ht="12.75">
      <c r="A33" s="7" t="s">
        <v>286</v>
      </c>
      <c r="B33" s="3" t="s">
        <v>24</v>
      </c>
      <c r="C33" s="3">
        <v>11</v>
      </c>
      <c r="D33" s="3" t="s">
        <v>6</v>
      </c>
      <c r="E33" s="51" t="s">
        <v>287</v>
      </c>
      <c r="F33" s="17">
        <v>10</v>
      </c>
      <c r="G33" s="17">
        <v>10</v>
      </c>
    </row>
    <row r="34" spans="1:7" ht="12.75">
      <c r="A34" s="6" t="s">
        <v>42</v>
      </c>
      <c r="B34" s="2" t="s">
        <v>24</v>
      </c>
      <c r="C34" s="2">
        <v>13</v>
      </c>
      <c r="D34" s="2"/>
      <c r="E34" s="49"/>
      <c r="F34" s="16">
        <f aca="true" t="shared" si="3" ref="F34:G36">F35</f>
        <v>10</v>
      </c>
      <c r="G34" s="16">
        <f t="shared" si="3"/>
        <v>30</v>
      </c>
    </row>
    <row r="35" spans="1:7" ht="25.5">
      <c r="A35" s="83" t="s">
        <v>109</v>
      </c>
      <c r="B35" s="2" t="s">
        <v>24</v>
      </c>
      <c r="C35" s="2">
        <v>13</v>
      </c>
      <c r="D35" s="2" t="s">
        <v>43</v>
      </c>
      <c r="E35" s="162"/>
      <c r="F35" s="16">
        <f t="shared" si="3"/>
        <v>10</v>
      </c>
      <c r="G35" s="16">
        <f t="shared" si="3"/>
        <v>30</v>
      </c>
    </row>
    <row r="36" spans="1:7" ht="24">
      <c r="A36" s="163" t="s">
        <v>108</v>
      </c>
      <c r="B36" s="3" t="s">
        <v>24</v>
      </c>
      <c r="C36" s="3">
        <v>13</v>
      </c>
      <c r="D36" s="3" t="s">
        <v>44</v>
      </c>
      <c r="E36" s="51"/>
      <c r="F36" s="17">
        <f t="shared" si="3"/>
        <v>10</v>
      </c>
      <c r="G36" s="17">
        <f t="shared" si="3"/>
        <v>30</v>
      </c>
    </row>
    <row r="37" spans="1:7" ht="31.5">
      <c r="A37" s="110" t="s">
        <v>278</v>
      </c>
      <c r="B37" s="3" t="s">
        <v>24</v>
      </c>
      <c r="C37" s="3">
        <v>13</v>
      </c>
      <c r="D37" s="3" t="s">
        <v>44</v>
      </c>
      <c r="E37" s="51" t="s">
        <v>288</v>
      </c>
      <c r="F37" s="17">
        <v>10</v>
      </c>
      <c r="G37" s="17">
        <v>30</v>
      </c>
    </row>
    <row r="38" spans="1:7" ht="14.25">
      <c r="A38" s="4" t="s">
        <v>35</v>
      </c>
      <c r="B38" s="2" t="s">
        <v>31</v>
      </c>
      <c r="C38" s="2" t="s">
        <v>21</v>
      </c>
      <c r="D38" s="2" t="s">
        <v>22</v>
      </c>
      <c r="E38" s="49" t="s">
        <v>20</v>
      </c>
      <c r="F38" s="16">
        <f aca="true" t="shared" si="4" ref="F38:G40">F39</f>
        <v>155.8</v>
      </c>
      <c r="G38" s="16">
        <f t="shared" si="4"/>
        <v>159.8</v>
      </c>
    </row>
    <row r="39" spans="1:7" ht="12.75">
      <c r="A39" s="15" t="s">
        <v>7</v>
      </c>
      <c r="B39" s="3" t="s">
        <v>31</v>
      </c>
      <c r="C39" s="9" t="s">
        <v>25</v>
      </c>
      <c r="D39" s="3" t="s">
        <v>22</v>
      </c>
      <c r="E39" s="50" t="s">
        <v>20</v>
      </c>
      <c r="F39" s="17">
        <f t="shared" si="4"/>
        <v>155.8</v>
      </c>
      <c r="G39" s="17">
        <f t="shared" si="4"/>
        <v>159.8</v>
      </c>
    </row>
    <row r="40" spans="1:7" ht="12.75">
      <c r="A40" s="15" t="s">
        <v>9</v>
      </c>
      <c r="B40" s="3" t="s">
        <v>31</v>
      </c>
      <c r="C40" s="9" t="s">
        <v>25</v>
      </c>
      <c r="D40" s="3" t="s">
        <v>10</v>
      </c>
      <c r="E40" s="50"/>
      <c r="F40" s="17">
        <f t="shared" si="4"/>
        <v>155.8</v>
      </c>
      <c r="G40" s="17">
        <f t="shared" si="4"/>
        <v>159.8</v>
      </c>
    </row>
    <row r="41" spans="1:7" ht="25.5">
      <c r="A41" s="7" t="s">
        <v>3</v>
      </c>
      <c r="B41" s="3" t="s">
        <v>31</v>
      </c>
      <c r="C41" s="9" t="s">
        <v>25</v>
      </c>
      <c r="D41" s="3" t="s">
        <v>8</v>
      </c>
      <c r="E41" s="50" t="s">
        <v>20</v>
      </c>
      <c r="F41" s="17">
        <f>F42+F43</f>
        <v>155.8</v>
      </c>
      <c r="G41" s="17">
        <f>G42+G43</f>
        <v>159.8</v>
      </c>
    </row>
    <row r="42" spans="1:7" ht="15">
      <c r="A42" s="155" t="s">
        <v>275</v>
      </c>
      <c r="B42" s="3" t="s">
        <v>31</v>
      </c>
      <c r="C42" s="9" t="s">
        <v>25</v>
      </c>
      <c r="D42" s="3" t="s">
        <v>8</v>
      </c>
      <c r="E42" s="50">
        <v>121</v>
      </c>
      <c r="F42" s="19">
        <v>150</v>
      </c>
      <c r="G42" s="19">
        <v>150</v>
      </c>
    </row>
    <row r="43" spans="1:7" ht="31.5">
      <c r="A43" s="110" t="s">
        <v>278</v>
      </c>
      <c r="B43" s="3" t="s">
        <v>31</v>
      </c>
      <c r="C43" s="9" t="s">
        <v>25</v>
      </c>
      <c r="D43" s="3" t="s">
        <v>8</v>
      </c>
      <c r="E43" s="51" t="s">
        <v>288</v>
      </c>
      <c r="F43" s="19">
        <v>5.8</v>
      </c>
      <c r="G43" s="19">
        <v>9.8</v>
      </c>
    </row>
    <row r="44" spans="1:7" ht="14.25">
      <c r="A44" s="4" t="s">
        <v>119</v>
      </c>
      <c r="B44" s="14" t="s">
        <v>25</v>
      </c>
      <c r="C44" s="2" t="s">
        <v>21</v>
      </c>
      <c r="D44" s="2" t="s">
        <v>22</v>
      </c>
      <c r="E44" s="34"/>
      <c r="F44" s="96">
        <f aca="true" t="shared" si="5" ref="F44:G47">F45</f>
        <v>30</v>
      </c>
      <c r="G44" s="96">
        <f t="shared" si="5"/>
        <v>0</v>
      </c>
    </row>
    <row r="45" spans="1:7" ht="12.75">
      <c r="A45" s="83" t="s">
        <v>87</v>
      </c>
      <c r="B45" s="84" t="s">
        <v>25</v>
      </c>
      <c r="C45" s="84" t="s">
        <v>75</v>
      </c>
      <c r="D45" s="2"/>
      <c r="E45" s="2"/>
      <c r="F45" s="96">
        <f t="shared" si="5"/>
        <v>30</v>
      </c>
      <c r="G45" s="96">
        <f t="shared" si="5"/>
        <v>0</v>
      </c>
    </row>
    <row r="46" spans="1:7" ht="12.75">
      <c r="A46" s="15" t="s">
        <v>120</v>
      </c>
      <c r="B46" s="9" t="s">
        <v>25</v>
      </c>
      <c r="C46" s="9" t="s">
        <v>75</v>
      </c>
      <c r="D46" s="3" t="s">
        <v>88</v>
      </c>
      <c r="E46" s="34"/>
      <c r="F46" s="95">
        <f t="shared" si="5"/>
        <v>30</v>
      </c>
      <c r="G46" s="95">
        <f t="shared" si="5"/>
        <v>0</v>
      </c>
    </row>
    <row r="47" spans="1:7" ht="31.5">
      <c r="A47" s="109" t="s">
        <v>351</v>
      </c>
      <c r="B47" s="9" t="s">
        <v>25</v>
      </c>
      <c r="C47" s="9" t="s">
        <v>75</v>
      </c>
      <c r="D47" s="3" t="s">
        <v>181</v>
      </c>
      <c r="E47" s="164"/>
      <c r="F47" s="95">
        <f t="shared" si="5"/>
        <v>30</v>
      </c>
      <c r="G47" s="95">
        <f t="shared" si="5"/>
        <v>0</v>
      </c>
    </row>
    <row r="48" spans="1:7" ht="31.5">
      <c r="A48" s="110" t="s">
        <v>278</v>
      </c>
      <c r="B48" s="9" t="s">
        <v>25</v>
      </c>
      <c r="C48" s="9" t="s">
        <v>75</v>
      </c>
      <c r="D48" s="3" t="s">
        <v>181</v>
      </c>
      <c r="E48" s="165">
        <v>244</v>
      </c>
      <c r="F48" s="95">
        <v>30</v>
      </c>
      <c r="G48" s="95"/>
    </row>
    <row r="49" spans="1:7" ht="12.75">
      <c r="A49" s="13" t="s">
        <v>140</v>
      </c>
      <c r="B49" s="14" t="s">
        <v>33</v>
      </c>
      <c r="C49" s="14"/>
      <c r="D49" s="2"/>
      <c r="E49" s="91"/>
      <c r="F49" s="96">
        <f aca="true" t="shared" si="6" ref="F49:G52">F50</f>
        <v>1109.9</v>
      </c>
      <c r="G49" s="96">
        <f t="shared" si="6"/>
        <v>1381.3</v>
      </c>
    </row>
    <row r="50" spans="1:7" ht="12.75">
      <c r="A50" s="6" t="s">
        <v>141</v>
      </c>
      <c r="B50" s="14" t="s">
        <v>33</v>
      </c>
      <c r="C50" s="14" t="s">
        <v>77</v>
      </c>
      <c r="D50" s="2"/>
      <c r="E50" s="91"/>
      <c r="F50" s="96">
        <f t="shared" si="6"/>
        <v>1109.9</v>
      </c>
      <c r="G50" s="96">
        <f t="shared" si="6"/>
        <v>1381.3</v>
      </c>
    </row>
    <row r="51" spans="1:7" ht="12.75">
      <c r="A51" s="15" t="s">
        <v>120</v>
      </c>
      <c r="B51" s="9" t="s">
        <v>33</v>
      </c>
      <c r="C51" s="9" t="s">
        <v>77</v>
      </c>
      <c r="D51" s="3" t="s">
        <v>88</v>
      </c>
      <c r="E51" s="166"/>
      <c r="F51" s="96">
        <f t="shared" si="6"/>
        <v>1109.9</v>
      </c>
      <c r="G51" s="96">
        <f t="shared" si="6"/>
        <v>1381.3</v>
      </c>
    </row>
    <row r="52" spans="1:7" ht="47.25">
      <c r="A52" s="109" t="s">
        <v>184</v>
      </c>
      <c r="B52" s="9" t="s">
        <v>33</v>
      </c>
      <c r="C52" s="9" t="s">
        <v>77</v>
      </c>
      <c r="D52" s="107" t="s">
        <v>185</v>
      </c>
      <c r="E52" s="166"/>
      <c r="F52" s="96">
        <f t="shared" si="6"/>
        <v>1109.9</v>
      </c>
      <c r="G52" s="96">
        <f t="shared" si="6"/>
        <v>1381.3</v>
      </c>
    </row>
    <row r="53" spans="1:7" ht="31.5">
      <c r="A53" s="110" t="s">
        <v>277</v>
      </c>
      <c r="B53" s="9" t="s">
        <v>33</v>
      </c>
      <c r="C53" s="9" t="s">
        <v>77</v>
      </c>
      <c r="D53" s="107" t="s">
        <v>185</v>
      </c>
      <c r="E53" s="50">
        <v>243</v>
      </c>
      <c r="F53" s="95">
        <v>1109.9</v>
      </c>
      <c r="G53" s="95">
        <v>1381.3</v>
      </c>
    </row>
    <row r="54" spans="1:7" ht="14.25">
      <c r="A54" s="4" t="s">
        <v>36</v>
      </c>
      <c r="B54" s="2" t="s">
        <v>34</v>
      </c>
      <c r="C54" s="2" t="s">
        <v>21</v>
      </c>
      <c r="D54" s="2" t="s">
        <v>22</v>
      </c>
      <c r="E54" s="49" t="s">
        <v>20</v>
      </c>
      <c r="F54" s="167">
        <f>F55+F61+F67+F73</f>
        <v>4696.2</v>
      </c>
      <c r="G54" s="167">
        <f>G55+G61+G67+G73</f>
        <v>3143.3</v>
      </c>
    </row>
    <row r="55" spans="1:7" ht="12.75">
      <c r="A55" s="13" t="s">
        <v>37</v>
      </c>
      <c r="B55" s="2" t="s">
        <v>34</v>
      </c>
      <c r="C55" s="2" t="s">
        <v>24</v>
      </c>
      <c r="D55" s="2" t="s">
        <v>22</v>
      </c>
      <c r="E55" s="49" t="s">
        <v>20</v>
      </c>
      <c r="F55" s="16">
        <f>F56</f>
        <v>2440</v>
      </c>
      <c r="G55" s="16">
        <f>G56</f>
        <v>2124</v>
      </c>
    </row>
    <row r="56" spans="1:7" ht="12.75">
      <c r="A56" s="15" t="s">
        <v>120</v>
      </c>
      <c r="B56" s="3" t="s">
        <v>34</v>
      </c>
      <c r="C56" s="3" t="s">
        <v>24</v>
      </c>
      <c r="D56" s="9" t="s">
        <v>88</v>
      </c>
      <c r="E56" s="50" t="s">
        <v>20</v>
      </c>
      <c r="F56" s="17">
        <f>F57+F59</f>
        <v>2440</v>
      </c>
      <c r="G56" s="17">
        <f>G57+G59</f>
        <v>2124</v>
      </c>
    </row>
    <row r="57" spans="1:7" ht="31.5">
      <c r="A57" s="109" t="s">
        <v>186</v>
      </c>
      <c r="B57" s="3" t="s">
        <v>34</v>
      </c>
      <c r="C57" s="3" t="s">
        <v>24</v>
      </c>
      <c r="D57" s="3" t="s">
        <v>188</v>
      </c>
      <c r="E57" s="164"/>
      <c r="F57" s="95">
        <f>F58</f>
        <v>2330</v>
      </c>
      <c r="G57" s="95">
        <f>G58</f>
        <v>2124</v>
      </c>
    </row>
    <row r="58" spans="1:7" ht="31.5">
      <c r="A58" s="110" t="s">
        <v>277</v>
      </c>
      <c r="B58" s="3" t="s">
        <v>34</v>
      </c>
      <c r="C58" s="3" t="s">
        <v>24</v>
      </c>
      <c r="D58" s="3" t="s">
        <v>188</v>
      </c>
      <c r="E58" s="165">
        <v>243</v>
      </c>
      <c r="F58" s="95">
        <v>2330</v>
      </c>
      <c r="G58" s="95">
        <v>2124</v>
      </c>
    </row>
    <row r="59" spans="1:7" ht="47.25">
      <c r="A59" s="110" t="s">
        <v>302</v>
      </c>
      <c r="B59" s="3" t="s">
        <v>34</v>
      </c>
      <c r="C59" s="3" t="s">
        <v>24</v>
      </c>
      <c r="D59" s="3" t="s">
        <v>190</v>
      </c>
      <c r="E59" s="164"/>
      <c r="F59" s="95">
        <f>F60</f>
        <v>110</v>
      </c>
      <c r="G59" s="95">
        <f>G60</f>
        <v>0</v>
      </c>
    </row>
    <row r="60" spans="1:7" ht="31.5">
      <c r="A60" s="110" t="s">
        <v>278</v>
      </c>
      <c r="B60" s="3" t="s">
        <v>34</v>
      </c>
      <c r="C60" s="3" t="s">
        <v>24</v>
      </c>
      <c r="D60" s="3" t="s">
        <v>190</v>
      </c>
      <c r="E60" s="165">
        <v>244</v>
      </c>
      <c r="F60" s="95">
        <v>110</v>
      </c>
      <c r="G60" s="95"/>
    </row>
    <row r="61" spans="1:7" ht="12.75">
      <c r="A61" s="6" t="s">
        <v>13</v>
      </c>
      <c r="B61" s="2" t="s">
        <v>34</v>
      </c>
      <c r="C61" s="14" t="s">
        <v>31</v>
      </c>
      <c r="D61" s="2"/>
      <c r="E61" s="49"/>
      <c r="F61" s="16">
        <f>F62</f>
        <v>976.9</v>
      </c>
      <c r="G61" s="16">
        <f>G62</f>
        <v>200</v>
      </c>
    </row>
    <row r="62" spans="1:7" ht="12.75">
      <c r="A62" s="7" t="s">
        <v>295</v>
      </c>
      <c r="B62" s="3" t="s">
        <v>34</v>
      </c>
      <c r="C62" s="9" t="s">
        <v>31</v>
      </c>
      <c r="D62" s="3" t="s">
        <v>88</v>
      </c>
      <c r="E62" s="3"/>
      <c r="F62" s="20">
        <f>F63+F65</f>
        <v>976.9</v>
      </c>
      <c r="G62" s="20">
        <f>G63+G65</f>
        <v>200</v>
      </c>
    </row>
    <row r="63" spans="1:7" ht="47.25">
      <c r="A63" s="109" t="s">
        <v>191</v>
      </c>
      <c r="B63" s="3" t="s">
        <v>34</v>
      </c>
      <c r="C63" s="9" t="s">
        <v>31</v>
      </c>
      <c r="D63" s="3" t="s">
        <v>192</v>
      </c>
      <c r="E63" s="9"/>
      <c r="F63" s="20">
        <f>F64</f>
        <v>976.9</v>
      </c>
      <c r="G63" s="20">
        <f>G64</f>
        <v>0</v>
      </c>
    </row>
    <row r="64" spans="1:7" ht="31.5">
      <c r="A64" s="110" t="s">
        <v>278</v>
      </c>
      <c r="B64" s="3" t="s">
        <v>34</v>
      </c>
      <c r="C64" s="9" t="s">
        <v>31</v>
      </c>
      <c r="D64" s="3" t="s">
        <v>192</v>
      </c>
      <c r="E64" s="165">
        <v>244</v>
      </c>
      <c r="F64" s="20">
        <v>976.9</v>
      </c>
      <c r="G64" s="20"/>
    </row>
    <row r="65" spans="1:7" ht="47.25">
      <c r="A65" s="110" t="s">
        <v>302</v>
      </c>
      <c r="B65" s="3" t="s">
        <v>34</v>
      </c>
      <c r="C65" s="9" t="s">
        <v>31</v>
      </c>
      <c r="D65" s="3" t="s">
        <v>190</v>
      </c>
      <c r="E65" s="165"/>
      <c r="F65" s="20">
        <f>F66</f>
        <v>0</v>
      </c>
      <c r="G65" s="20">
        <f>G66</f>
        <v>200</v>
      </c>
    </row>
    <row r="66" spans="1:7" ht="31.5">
      <c r="A66" s="110" t="s">
        <v>278</v>
      </c>
      <c r="B66" s="3" t="s">
        <v>34</v>
      </c>
      <c r="C66" s="9" t="s">
        <v>31</v>
      </c>
      <c r="D66" s="3" t="s">
        <v>190</v>
      </c>
      <c r="E66" s="165">
        <v>244</v>
      </c>
      <c r="F66" s="20"/>
      <c r="G66" s="20">
        <v>200</v>
      </c>
    </row>
    <row r="67" spans="1:7" ht="12.75">
      <c r="A67" s="13" t="s">
        <v>14</v>
      </c>
      <c r="B67" s="2" t="s">
        <v>34</v>
      </c>
      <c r="C67" s="2" t="s">
        <v>25</v>
      </c>
      <c r="D67" s="2" t="s">
        <v>22</v>
      </c>
      <c r="E67" s="49" t="s">
        <v>20</v>
      </c>
      <c r="F67" s="16">
        <f>F68</f>
        <v>710</v>
      </c>
      <c r="G67" s="16">
        <f>G68</f>
        <v>220</v>
      </c>
    </row>
    <row r="68" spans="1:7" ht="12.75">
      <c r="A68" s="15" t="s">
        <v>120</v>
      </c>
      <c r="B68" s="3" t="s">
        <v>34</v>
      </c>
      <c r="C68" s="3" t="s">
        <v>25</v>
      </c>
      <c r="D68" s="3" t="s">
        <v>88</v>
      </c>
      <c r="E68" s="50" t="s">
        <v>20</v>
      </c>
      <c r="F68" s="17">
        <f>F69+F71</f>
        <v>710</v>
      </c>
      <c r="G68" s="17">
        <f>G69+G71</f>
        <v>220</v>
      </c>
    </row>
    <row r="69" spans="1:7" ht="47.25">
      <c r="A69" s="110" t="s">
        <v>198</v>
      </c>
      <c r="B69" s="3" t="s">
        <v>34</v>
      </c>
      <c r="C69" s="3" t="s">
        <v>25</v>
      </c>
      <c r="D69" s="3" t="s">
        <v>199</v>
      </c>
      <c r="E69" s="165"/>
      <c r="F69" s="20">
        <f>F70</f>
        <v>300</v>
      </c>
      <c r="G69" s="20">
        <f>G70</f>
        <v>30</v>
      </c>
    </row>
    <row r="70" spans="1:7" ht="31.5">
      <c r="A70" s="110" t="s">
        <v>278</v>
      </c>
      <c r="B70" s="3" t="s">
        <v>34</v>
      </c>
      <c r="C70" s="3" t="s">
        <v>25</v>
      </c>
      <c r="D70" s="3" t="s">
        <v>199</v>
      </c>
      <c r="E70" s="165">
        <v>244</v>
      </c>
      <c r="F70" s="20">
        <v>300</v>
      </c>
      <c r="G70" s="20">
        <v>30</v>
      </c>
    </row>
    <row r="71" spans="1:7" ht="63">
      <c r="A71" s="110" t="s">
        <v>352</v>
      </c>
      <c r="B71" s="3" t="s">
        <v>34</v>
      </c>
      <c r="C71" s="3" t="s">
        <v>25</v>
      </c>
      <c r="D71" s="107" t="s">
        <v>197</v>
      </c>
      <c r="E71" s="165"/>
      <c r="F71" s="20">
        <f>F72</f>
        <v>410</v>
      </c>
      <c r="G71" s="20">
        <f>G72</f>
        <v>190</v>
      </c>
    </row>
    <row r="72" spans="1:7" ht="31.5">
      <c r="A72" s="110" t="s">
        <v>278</v>
      </c>
      <c r="B72" s="3" t="s">
        <v>34</v>
      </c>
      <c r="C72" s="3" t="s">
        <v>25</v>
      </c>
      <c r="D72" s="107" t="s">
        <v>197</v>
      </c>
      <c r="E72" s="165">
        <v>244</v>
      </c>
      <c r="F72" s="20">
        <v>410</v>
      </c>
      <c r="G72" s="20">
        <v>190</v>
      </c>
    </row>
    <row r="73" spans="1:7" ht="12.75">
      <c r="A73" s="13" t="s">
        <v>307</v>
      </c>
      <c r="B73" s="2" t="s">
        <v>34</v>
      </c>
      <c r="C73" s="2" t="s">
        <v>34</v>
      </c>
      <c r="D73" s="2"/>
      <c r="E73" s="49"/>
      <c r="F73" s="16">
        <f>F74</f>
        <v>569.3</v>
      </c>
      <c r="G73" s="16">
        <f>G74</f>
        <v>599.3</v>
      </c>
    </row>
    <row r="74" spans="1:7" ht="15.75">
      <c r="A74" s="110" t="s">
        <v>46</v>
      </c>
      <c r="B74" s="9" t="s">
        <v>34</v>
      </c>
      <c r="C74" s="9" t="s">
        <v>34</v>
      </c>
      <c r="D74" s="107" t="s">
        <v>308</v>
      </c>
      <c r="E74" s="165"/>
      <c r="F74" s="20">
        <f>SUM(F75:F78)</f>
        <v>569.3</v>
      </c>
      <c r="G74" s="20">
        <f>SUM(G75:G78)</f>
        <v>599.3</v>
      </c>
    </row>
    <row r="75" spans="1:7" ht="15">
      <c r="A75" s="155" t="s">
        <v>275</v>
      </c>
      <c r="B75" s="9" t="s">
        <v>34</v>
      </c>
      <c r="C75" s="9" t="s">
        <v>34</v>
      </c>
      <c r="D75" s="107" t="s">
        <v>308</v>
      </c>
      <c r="E75" s="50">
        <v>111</v>
      </c>
      <c r="F75" s="20">
        <v>495.3</v>
      </c>
      <c r="G75" s="20">
        <v>495.3</v>
      </c>
    </row>
    <row r="76" spans="1:7" ht="31.5">
      <c r="A76" s="110" t="s">
        <v>276</v>
      </c>
      <c r="B76" s="9" t="s">
        <v>34</v>
      </c>
      <c r="C76" s="9" t="s">
        <v>34</v>
      </c>
      <c r="D76" s="107" t="s">
        <v>308</v>
      </c>
      <c r="E76" s="50">
        <v>242</v>
      </c>
      <c r="F76" s="20">
        <v>22.1</v>
      </c>
      <c r="G76" s="20">
        <v>52.1</v>
      </c>
    </row>
    <row r="77" spans="1:7" ht="31.5">
      <c r="A77" s="110" t="s">
        <v>278</v>
      </c>
      <c r="B77" s="9" t="s">
        <v>34</v>
      </c>
      <c r="C77" s="9" t="s">
        <v>34</v>
      </c>
      <c r="D77" s="107" t="s">
        <v>308</v>
      </c>
      <c r="E77" s="50">
        <v>244</v>
      </c>
      <c r="F77" s="20">
        <v>49.9</v>
      </c>
      <c r="G77" s="20">
        <v>49.9</v>
      </c>
    </row>
    <row r="78" spans="1:7" ht="15.75">
      <c r="A78" s="110" t="s">
        <v>279</v>
      </c>
      <c r="B78" s="9" t="s">
        <v>34</v>
      </c>
      <c r="C78" s="9" t="s">
        <v>34</v>
      </c>
      <c r="D78" s="107" t="s">
        <v>308</v>
      </c>
      <c r="E78" s="50">
        <v>851</v>
      </c>
      <c r="F78" s="20">
        <v>2</v>
      </c>
      <c r="G78" s="20">
        <v>2</v>
      </c>
    </row>
    <row r="79" spans="1:7" ht="14.25">
      <c r="A79" s="4" t="s">
        <v>296</v>
      </c>
      <c r="B79" s="25" t="s">
        <v>39</v>
      </c>
      <c r="C79" s="25"/>
      <c r="D79" s="24"/>
      <c r="E79" s="53"/>
      <c r="F79" s="16">
        <f>F80+F104</f>
        <v>2261.9</v>
      </c>
      <c r="G79" s="16">
        <f>G80+G104</f>
        <v>2721.5</v>
      </c>
    </row>
    <row r="80" spans="1:7" ht="12.75">
      <c r="A80" s="6" t="s">
        <v>40</v>
      </c>
      <c r="B80" s="2" t="s">
        <v>39</v>
      </c>
      <c r="C80" s="2" t="s">
        <v>24</v>
      </c>
      <c r="D80" s="2" t="s">
        <v>22</v>
      </c>
      <c r="E80" s="49" t="s">
        <v>20</v>
      </c>
      <c r="F80" s="16">
        <f>F81+F88+F90+F92+F98+F102</f>
        <v>2251.9</v>
      </c>
      <c r="G80" s="16">
        <f>G81+G88+G90+G92+G98+G102</f>
        <v>2711.5</v>
      </c>
    </row>
    <row r="81" spans="1:7" ht="25.5">
      <c r="A81" s="6" t="s">
        <v>41</v>
      </c>
      <c r="B81" s="2" t="s">
        <v>39</v>
      </c>
      <c r="C81" s="2" t="s">
        <v>24</v>
      </c>
      <c r="D81" s="2" t="s">
        <v>12</v>
      </c>
      <c r="E81" s="49"/>
      <c r="F81" s="16">
        <f>F82</f>
        <v>1464.5</v>
      </c>
      <c r="G81" s="16">
        <f>G82</f>
        <v>1822.0000000000002</v>
      </c>
    </row>
    <row r="82" spans="1:7" ht="12.75">
      <c r="A82" s="7" t="s">
        <v>46</v>
      </c>
      <c r="B82" s="3" t="s">
        <v>39</v>
      </c>
      <c r="C82" s="3" t="s">
        <v>24</v>
      </c>
      <c r="D82" s="3" t="s">
        <v>45</v>
      </c>
      <c r="E82" s="50"/>
      <c r="F82" s="17">
        <f>SUM(F83:F87)</f>
        <v>1464.5</v>
      </c>
      <c r="G82" s="17">
        <f>SUM(G83:G87)</f>
        <v>1822.0000000000002</v>
      </c>
    </row>
    <row r="83" spans="1:7" ht="15.75">
      <c r="A83" s="110" t="s">
        <v>275</v>
      </c>
      <c r="B83" s="3" t="s">
        <v>39</v>
      </c>
      <c r="C83" s="3" t="s">
        <v>24</v>
      </c>
      <c r="D83" s="3" t="s">
        <v>45</v>
      </c>
      <c r="E83" s="51" t="s">
        <v>297</v>
      </c>
      <c r="F83" s="17">
        <v>917.1</v>
      </c>
      <c r="G83" s="17">
        <v>917.1</v>
      </c>
    </row>
    <row r="84" spans="1:7" ht="31.5">
      <c r="A84" s="110" t="s">
        <v>276</v>
      </c>
      <c r="B84" s="3" t="s">
        <v>39</v>
      </c>
      <c r="C84" s="3" t="s">
        <v>24</v>
      </c>
      <c r="D84" s="3" t="s">
        <v>45</v>
      </c>
      <c r="E84" s="50">
        <v>242</v>
      </c>
      <c r="F84" s="17">
        <v>11.5</v>
      </c>
      <c r="G84" s="17">
        <v>12.2</v>
      </c>
    </row>
    <row r="85" spans="1:7" ht="31.5">
      <c r="A85" s="110" t="s">
        <v>277</v>
      </c>
      <c r="B85" s="3" t="s">
        <v>39</v>
      </c>
      <c r="C85" s="3" t="s">
        <v>24</v>
      </c>
      <c r="D85" s="3" t="s">
        <v>45</v>
      </c>
      <c r="E85" s="50">
        <v>243</v>
      </c>
      <c r="F85" s="17"/>
      <c r="G85" s="17">
        <v>300</v>
      </c>
    </row>
    <row r="86" spans="1:7" ht="31.5">
      <c r="A86" s="110" t="s">
        <v>278</v>
      </c>
      <c r="B86" s="3" t="s">
        <v>39</v>
      </c>
      <c r="C86" s="3" t="s">
        <v>24</v>
      </c>
      <c r="D86" s="3" t="s">
        <v>45</v>
      </c>
      <c r="E86" s="50">
        <v>244</v>
      </c>
      <c r="F86" s="17">
        <v>517.9</v>
      </c>
      <c r="G86" s="17">
        <v>574.7</v>
      </c>
    </row>
    <row r="87" spans="1:7" ht="15.75">
      <c r="A87" s="110" t="s">
        <v>279</v>
      </c>
      <c r="B87" s="3" t="s">
        <v>39</v>
      </c>
      <c r="C87" s="3" t="s">
        <v>24</v>
      </c>
      <c r="D87" s="3" t="s">
        <v>45</v>
      </c>
      <c r="E87" s="50">
        <v>851</v>
      </c>
      <c r="F87" s="19">
        <v>18</v>
      </c>
      <c r="G87" s="19">
        <v>18</v>
      </c>
    </row>
    <row r="88" spans="1:7" ht="25.5">
      <c r="A88" s="175" t="s">
        <v>47</v>
      </c>
      <c r="B88" s="6" t="s">
        <v>39</v>
      </c>
      <c r="C88" s="6" t="s">
        <v>24</v>
      </c>
      <c r="D88" s="6" t="s">
        <v>335</v>
      </c>
      <c r="E88" s="190"/>
      <c r="F88" s="191">
        <f>F89</f>
        <v>14.1</v>
      </c>
      <c r="G88" s="191">
        <f>G89</f>
        <v>14.1</v>
      </c>
    </row>
    <row r="89" spans="1:7" ht="15.75">
      <c r="A89" s="110" t="s">
        <v>275</v>
      </c>
      <c r="B89" s="3" t="s">
        <v>39</v>
      </c>
      <c r="C89" s="3" t="s">
        <v>24</v>
      </c>
      <c r="D89" s="3" t="s">
        <v>335</v>
      </c>
      <c r="E89" s="51" t="s">
        <v>297</v>
      </c>
      <c r="F89" s="20">
        <v>14.1</v>
      </c>
      <c r="G89" s="20">
        <v>14.1</v>
      </c>
    </row>
    <row r="90" spans="1:7" ht="42.75">
      <c r="A90" s="188" t="s">
        <v>200</v>
      </c>
      <c r="B90" s="2" t="s">
        <v>39</v>
      </c>
      <c r="C90" s="2" t="s">
        <v>24</v>
      </c>
      <c r="D90" s="180" t="s">
        <v>193</v>
      </c>
      <c r="E90" s="14"/>
      <c r="F90" s="20">
        <f>F91</f>
        <v>100</v>
      </c>
      <c r="G90" s="20">
        <f>G91</f>
        <v>100</v>
      </c>
    </row>
    <row r="91" spans="1:7" ht="31.5">
      <c r="A91" s="110" t="s">
        <v>278</v>
      </c>
      <c r="B91" s="3" t="s">
        <v>39</v>
      </c>
      <c r="C91" s="3" t="s">
        <v>24</v>
      </c>
      <c r="D91" s="193" t="s">
        <v>193</v>
      </c>
      <c r="E91" s="9" t="s">
        <v>288</v>
      </c>
      <c r="F91" s="20">
        <v>100</v>
      </c>
      <c r="G91" s="20">
        <v>100</v>
      </c>
    </row>
    <row r="92" spans="1:7" ht="12.75">
      <c r="A92" s="6" t="s">
        <v>68</v>
      </c>
      <c r="B92" s="24" t="s">
        <v>39</v>
      </c>
      <c r="C92" s="24" t="s">
        <v>24</v>
      </c>
      <c r="D92" s="24" t="s">
        <v>69</v>
      </c>
      <c r="E92" s="59"/>
      <c r="F92" s="60">
        <f>F93</f>
        <v>449.29999999999995</v>
      </c>
      <c r="G92" s="60">
        <f>G93</f>
        <v>551.4</v>
      </c>
    </row>
    <row r="93" spans="1:7" ht="12.75">
      <c r="A93" s="7" t="s">
        <v>46</v>
      </c>
      <c r="B93" s="23" t="s">
        <v>39</v>
      </c>
      <c r="C93" s="23" t="s">
        <v>24</v>
      </c>
      <c r="D93" s="23" t="s">
        <v>70</v>
      </c>
      <c r="E93" s="58"/>
      <c r="F93" s="20">
        <f>F94+F95+F96+F97</f>
        <v>449.29999999999995</v>
      </c>
      <c r="G93" s="20">
        <f>G94+G95+G96+G97</f>
        <v>551.4</v>
      </c>
    </row>
    <row r="94" spans="1:7" ht="15.75">
      <c r="A94" s="110" t="s">
        <v>275</v>
      </c>
      <c r="B94" s="21" t="s">
        <v>39</v>
      </c>
      <c r="C94" s="21" t="s">
        <v>24</v>
      </c>
      <c r="D94" s="27" t="s">
        <v>70</v>
      </c>
      <c r="E94" s="51" t="s">
        <v>297</v>
      </c>
      <c r="F94" s="26">
        <v>331</v>
      </c>
      <c r="G94" s="26">
        <v>331</v>
      </c>
    </row>
    <row r="95" spans="1:7" ht="35.25" customHeight="1">
      <c r="A95" s="110" t="s">
        <v>276</v>
      </c>
      <c r="B95" s="21" t="s">
        <v>39</v>
      </c>
      <c r="C95" s="21" t="s">
        <v>24</v>
      </c>
      <c r="D95" s="27" t="s">
        <v>70</v>
      </c>
      <c r="E95" s="51" t="s">
        <v>285</v>
      </c>
      <c r="F95" s="26">
        <v>31.9</v>
      </c>
      <c r="G95" s="26">
        <v>33.9</v>
      </c>
    </row>
    <row r="96" spans="1:7" ht="22.5" customHeight="1">
      <c r="A96" s="110" t="s">
        <v>277</v>
      </c>
      <c r="B96" s="21" t="s">
        <v>39</v>
      </c>
      <c r="C96" s="21" t="s">
        <v>24</v>
      </c>
      <c r="D96" s="27" t="s">
        <v>70</v>
      </c>
      <c r="E96" s="50">
        <v>243</v>
      </c>
      <c r="F96" s="26"/>
      <c r="G96" s="26">
        <v>95</v>
      </c>
    </row>
    <row r="97" spans="1:7" ht="31.5">
      <c r="A97" s="110" t="s">
        <v>278</v>
      </c>
      <c r="B97" s="21" t="s">
        <v>39</v>
      </c>
      <c r="C97" s="21" t="s">
        <v>24</v>
      </c>
      <c r="D97" s="27" t="s">
        <v>70</v>
      </c>
      <c r="E97" s="50">
        <v>244</v>
      </c>
      <c r="F97" s="26">
        <v>86.4</v>
      </c>
      <c r="G97" s="26">
        <v>91.5</v>
      </c>
    </row>
    <row r="98" spans="1:7" ht="27">
      <c r="A98" s="169" t="s">
        <v>47</v>
      </c>
      <c r="B98" s="170" t="s">
        <v>39</v>
      </c>
      <c r="C98" s="170" t="s">
        <v>24</v>
      </c>
      <c r="D98" s="6" t="s">
        <v>335</v>
      </c>
      <c r="E98" s="172"/>
      <c r="F98" s="173">
        <f>F99</f>
        <v>6.2</v>
      </c>
      <c r="G98" s="173">
        <f>G99</f>
        <v>6.2</v>
      </c>
    </row>
    <row r="99" spans="1:7" ht="15" customHeight="1">
      <c r="A99" s="110" t="s">
        <v>275</v>
      </c>
      <c r="B99" s="3" t="s">
        <v>39</v>
      </c>
      <c r="C99" s="3" t="s">
        <v>24</v>
      </c>
      <c r="D99" s="3" t="s">
        <v>335</v>
      </c>
      <c r="E99" s="51" t="s">
        <v>297</v>
      </c>
      <c r="F99" s="20">
        <v>6.2</v>
      </c>
      <c r="G99" s="20">
        <v>6.2</v>
      </c>
    </row>
    <row r="100" spans="1:7" ht="13.5" hidden="1">
      <c r="A100" s="174" t="s">
        <v>74</v>
      </c>
      <c r="B100" s="170" t="s">
        <v>39</v>
      </c>
      <c r="C100" s="170" t="s">
        <v>24</v>
      </c>
      <c r="D100" s="171" t="s">
        <v>70</v>
      </c>
      <c r="E100" s="172"/>
      <c r="F100" s="173">
        <f>F101</f>
        <v>0</v>
      </c>
      <c r="G100" s="173">
        <f>G101</f>
        <v>0</v>
      </c>
    </row>
    <row r="101" spans="1:7" ht="28.5" customHeight="1" hidden="1">
      <c r="A101" s="110" t="s">
        <v>275</v>
      </c>
      <c r="B101" s="3" t="s">
        <v>39</v>
      </c>
      <c r="C101" s="3" t="s">
        <v>24</v>
      </c>
      <c r="D101" s="27" t="s">
        <v>70</v>
      </c>
      <c r="E101" s="51" t="s">
        <v>297</v>
      </c>
      <c r="F101" s="20"/>
      <c r="G101" s="20"/>
    </row>
    <row r="102" spans="1:7" ht="38.25">
      <c r="A102" s="175" t="s">
        <v>298</v>
      </c>
      <c r="B102" s="3" t="s">
        <v>39</v>
      </c>
      <c r="C102" s="3" t="s">
        <v>24</v>
      </c>
      <c r="D102" s="171" t="s">
        <v>336</v>
      </c>
      <c r="E102" s="51"/>
      <c r="F102" s="20">
        <f>F103</f>
        <v>217.8</v>
      </c>
      <c r="G102" s="20">
        <f>G103</f>
        <v>217.8</v>
      </c>
    </row>
    <row r="103" spans="1:7" ht="31.5">
      <c r="A103" s="110" t="s">
        <v>299</v>
      </c>
      <c r="B103" s="3" t="s">
        <v>39</v>
      </c>
      <c r="C103" s="3" t="s">
        <v>24</v>
      </c>
      <c r="D103" s="27" t="s">
        <v>336</v>
      </c>
      <c r="E103" s="51" t="s">
        <v>300</v>
      </c>
      <c r="F103" s="20">
        <v>217.8</v>
      </c>
      <c r="G103" s="20">
        <v>217.8</v>
      </c>
    </row>
    <row r="104" spans="1:7" ht="15.75">
      <c r="A104" s="177" t="s">
        <v>310</v>
      </c>
      <c r="B104" s="14" t="s">
        <v>39</v>
      </c>
      <c r="C104" s="14" t="s">
        <v>33</v>
      </c>
      <c r="D104" s="171"/>
      <c r="E104" s="162"/>
      <c r="F104" s="60">
        <f>F105</f>
        <v>10</v>
      </c>
      <c r="G104" s="60">
        <f>G105</f>
        <v>10</v>
      </c>
    </row>
    <row r="105" spans="1:7" ht="45">
      <c r="A105" s="155" t="s">
        <v>187</v>
      </c>
      <c r="B105" s="9" t="s">
        <v>39</v>
      </c>
      <c r="C105" s="9" t="s">
        <v>33</v>
      </c>
      <c r="D105" s="23" t="s">
        <v>189</v>
      </c>
      <c r="E105" s="51"/>
      <c r="F105" s="20">
        <f>F106</f>
        <v>10</v>
      </c>
      <c r="G105" s="20">
        <f>G106</f>
        <v>10</v>
      </c>
    </row>
    <row r="106" spans="1:7" ht="31.5">
      <c r="A106" s="110" t="s">
        <v>278</v>
      </c>
      <c r="B106" s="9" t="s">
        <v>39</v>
      </c>
      <c r="C106" s="9" t="s">
        <v>33</v>
      </c>
      <c r="D106" s="23" t="s">
        <v>189</v>
      </c>
      <c r="E106" s="51" t="s">
        <v>288</v>
      </c>
      <c r="F106" s="20">
        <v>10</v>
      </c>
      <c r="G106" s="20">
        <v>10</v>
      </c>
    </row>
    <row r="107" spans="1:7" ht="14.25">
      <c r="A107" s="4" t="s">
        <v>301</v>
      </c>
      <c r="B107" s="25" t="s">
        <v>75</v>
      </c>
      <c r="C107" s="25"/>
      <c r="D107" s="24"/>
      <c r="E107" s="24"/>
      <c r="F107" s="60">
        <f aca="true" t="shared" si="7" ref="F107:G109">F108</f>
        <v>20</v>
      </c>
      <c r="G107" s="60">
        <f t="shared" si="7"/>
        <v>20</v>
      </c>
    </row>
    <row r="108" spans="1:7" ht="12.75">
      <c r="A108" s="15" t="s">
        <v>311</v>
      </c>
      <c r="B108" s="22" t="s">
        <v>75</v>
      </c>
      <c r="C108" s="22" t="s">
        <v>25</v>
      </c>
      <c r="D108" s="23"/>
      <c r="E108" s="23"/>
      <c r="F108" s="20">
        <f t="shared" si="7"/>
        <v>20</v>
      </c>
      <c r="G108" s="20">
        <f t="shared" si="7"/>
        <v>20</v>
      </c>
    </row>
    <row r="109" spans="1:7" ht="45">
      <c r="A109" s="155" t="s">
        <v>187</v>
      </c>
      <c r="B109" s="22" t="s">
        <v>75</v>
      </c>
      <c r="C109" s="22" t="s">
        <v>25</v>
      </c>
      <c r="D109" s="193" t="s">
        <v>189</v>
      </c>
      <c r="E109" s="23"/>
      <c r="F109" s="26">
        <f t="shared" si="7"/>
        <v>20</v>
      </c>
      <c r="G109" s="26">
        <f t="shared" si="7"/>
        <v>20</v>
      </c>
    </row>
    <row r="110" spans="1:7" ht="31.5">
      <c r="A110" s="110" t="s">
        <v>278</v>
      </c>
      <c r="B110" s="192" t="s">
        <v>75</v>
      </c>
      <c r="C110" s="192" t="s">
        <v>25</v>
      </c>
      <c r="D110" s="193" t="s">
        <v>189</v>
      </c>
      <c r="E110" s="194">
        <v>244</v>
      </c>
      <c r="F110" s="26">
        <v>20</v>
      </c>
      <c r="G110" s="26">
        <v>20</v>
      </c>
    </row>
    <row r="111" spans="1:7" ht="12.75">
      <c r="A111" s="203" t="s">
        <v>76</v>
      </c>
      <c r="B111" s="204" t="s">
        <v>319</v>
      </c>
      <c r="C111" s="205"/>
      <c r="D111" s="206"/>
      <c r="E111" s="206"/>
      <c r="F111" s="20">
        <f aca="true" t="shared" si="8" ref="F111:G113">F112</f>
        <v>289</v>
      </c>
      <c r="G111" s="20">
        <f t="shared" si="8"/>
        <v>589.7</v>
      </c>
    </row>
    <row r="112" spans="1:7" ht="12.75">
      <c r="A112" s="203" t="s">
        <v>67</v>
      </c>
      <c r="B112" s="204" t="s">
        <v>319</v>
      </c>
      <c r="C112" s="205" t="s">
        <v>319</v>
      </c>
      <c r="D112" s="206"/>
      <c r="E112" s="206"/>
      <c r="F112" s="20">
        <f t="shared" si="8"/>
        <v>289</v>
      </c>
      <c r="G112" s="20">
        <f t="shared" si="8"/>
        <v>589.7</v>
      </c>
    </row>
    <row r="113" spans="1:7" ht="12.75">
      <c r="A113" s="207" t="s">
        <v>67</v>
      </c>
      <c r="B113" s="208" t="s">
        <v>319</v>
      </c>
      <c r="C113" s="209" t="s">
        <v>319</v>
      </c>
      <c r="D113" s="210" t="s">
        <v>320</v>
      </c>
      <c r="E113" s="210"/>
      <c r="F113" s="20">
        <f t="shared" si="8"/>
        <v>289</v>
      </c>
      <c r="G113" s="20">
        <f t="shared" si="8"/>
        <v>589.7</v>
      </c>
    </row>
    <row r="114" spans="1:7" ht="12.75">
      <c r="A114" s="207" t="s">
        <v>67</v>
      </c>
      <c r="B114" s="208" t="s">
        <v>319</v>
      </c>
      <c r="C114" s="209" t="s">
        <v>319</v>
      </c>
      <c r="D114" s="210" t="s">
        <v>320</v>
      </c>
      <c r="E114" s="210" t="s">
        <v>321</v>
      </c>
      <c r="F114" s="20">
        <v>289</v>
      </c>
      <c r="G114" s="20">
        <v>589.7</v>
      </c>
    </row>
    <row r="115" spans="6:7" ht="12.75">
      <c r="F115" s="55">
        <f>F10+F38+F44+F49+F54+F79+F107+F114</f>
        <v>11559.199999999999</v>
      </c>
      <c r="G115" s="55">
        <f>G10+G38+G44+G49+G54+G79+G107+G114</f>
        <v>11794.400000000001</v>
      </c>
    </row>
    <row r="117" spans="5:7" ht="12.75">
      <c r="E117" s="62" t="s">
        <v>24</v>
      </c>
      <c r="F117" s="47">
        <f>F10</f>
        <v>2996.3999999999996</v>
      </c>
      <c r="G117" s="47">
        <f>G10</f>
        <v>3778.8</v>
      </c>
    </row>
    <row r="118" spans="5:7" ht="12.75">
      <c r="E118" s="62" t="s">
        <v>31</v>
      </c>
      <c r="F118" s="47">
        <f>F38</f>
        <v>155.8</v>
      </c>
      <c r="G118" s="47">
        <f>G38</f>
        <v>159.8</v>
      </c>
    </row>
    <row r="119" spans="5:7" ht="12.75">
      <c r="E119" s="62" t="s">
        <v>25</v>
      </c>
      <c r="F119" s="47">
        <f>F44</f>
        <v>30</v>
      </c>
      <c r="G119" s="47">
        <f>G44</f>
        <v>0</v>
      </c>
    </row>
    <row r="120" spans="5:7" ht="12.75">
      <c r="E120" s="62" t="s">
        <v>33</v>
      </c>
      <c r="F120" s="47">
        <f>F49</f>
        <v>1109.9</v>
      </c>
      <c r="G120" s="47">
        <f>G49</f>
        <v>1381.3</v>
      </c>
    </row>
    <row r="121" spans="5:7" ht="12.75">
      <c r="E121" s="62" t="s">
        <v>34</v>
      </c>
      <c r="F121" s="47">
        <f>F54</f>
        <v>4696.2</v>
      </c>
      <c r="G121" s="47">
        <f>G54</f>
        <v>3143.3</v>
      </c>
    </row>
    <row r="122" spans="5:7" ht="12.75">
      <c r="E122" s="62" t="s">
        <v>38</v>
      </c>
      <c r="F122" s="47"/>
      <c r="G122" s="47"/>
    </row>
    <row r="123" spans="5:7" ht="12.75">
      <c r="E123" s="62" t="s">
        <v>39</v>
      </c>
      <c r="F123" s="47">
        <f>F79</f>
        <v>2261.9</v>
      </c>
      <c r="G123" s="47">
        <f>G79</f>
        <v>2721.5</v>
      </c>
    </row>
    <row r="124" spans="5:7" ht="12.75">
      <c r="E124" s="62" t="s">
        <v>77</v>
      </c>
      <c r="F124" s="47"/>
      <c r="G124" s="47"/>
    </row>
    <row r="125" spans="5:7" ht="12.75">
      <c r="E125" s="62">
        <v>10</v>
      </c>
      <c r="F125" s="47">
        <f>F107</f>
        <v>20</v>
      </c>
      <c r="G125" s="47">
        <f>G107</f>
        <v>20</v>
      </c>
    </row>
    <row r="126" spans="5:7" ht="12.75">
      <c r="E126" s="62" t="s">
        <v>148</v>
      </c>
      <c r="F126" s="47"/>
      <c r="G126" s="47"/>
    </row>
    <row r="127" spans="6:7" ht="12.75">
      <c r="F127" s="76">
        <f>SUM(F117:F126)</f>
        <v>11270.199999999999</v>
      </c>
      <c r="G127" s="76">
        <f>SUM(G117:G126)</f>
        <v>11204.7</v>
      </c>
    </row>
    <row r="128" spans="6:7" ht="12.75">
      <c r="F128" s="76">
        <f>F115-F127</f>
        <v>289</v>
      </c>
      <c r="G128" s="76">
        <f>G115-G127</f>
        <v>589.7000000000007</v>
      </c>
    </row>
  </sheetData>
  <sheetProtection/>
  <mergeCells count="9">
    <mergeCell ref="D1:G1"/>
    <mergeCell ref="A2:G2"/>
    <mergeCell ref="B3:G3"/>
    <mergeCell ref="B4:G4"/>
    <mergeCell ref="G8:G9"/>
    <mergeCell ref="F8:F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15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9" ht="12.75">
      <c r="F1" s="254" t="s">
        <v>345</v>
      </c>
      <c r="G1" s="254"/>
      <c r="H1" s="254"/>
      <c r="I1" s="1">
        <v>7</v>
      </c>
    </row>
    <row r="2" spans="3:8" ht="51" customHeight="1">
      <c r="C2" s="257" t="s">
        <v>323</v>
      </c>
      <c r="D2" s="257"/>
      <c r="E2" s="257"/>
      <c r="F2" s="257"/>
      <c r="G2" s="257"/>
      <c r="H2" s="257"/>
    </row>
    <row r="3" spans="5:8" ht="12.75">
      <c r="E3" s="254" t="s">
        <v>346</v>
      </c>
      <c r="F3" s="254"/>
      <c r="G3" s="254"/>
      <c r="H3" s="254"/>
    </row>
    <row r="4" spans="1:8" ht="36.75" customHeight="1">
      <c r="A4" s="249" t="s">
        <v>154</v>
      </c>
      <c r="B4" s="249"/>
      <c r="C4" s="249"/>
      <c r="D4" s="249"/>
      <c r="E4" s="249"/>
      <c r="F4" s="249"/>
      <c r="G4" s="249"/>
      <c r="H4" s="249"/>
    </row>
    <row r="5" spans="1:8" ht="15.75">
      <c r="A5" s="265" t="s">
        <v>322</v>
      </c>
      <c r="B5" s="265"/>
      <c r="C5" s="265"/>
      <c r="D5" s="265"/>
      <c r="E5" s="265"/>
      <c r="F5" s="265"/>
      <c r="G5" s="265"/>
      <c r="H5" s="265"/>
    </row>
    <row r="6" ht="12.75">
      <c r="H6" s="1" t="s">
        <v>49</v>
      </c>
    </row>
    <row r="7" spans="1:8" ht="72" customHeight="1">
      <c r="A7" s="10" t="s">
        <v>15</v>
      </c>
      <c r="B7" s="11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12" t="s">
        <v>104</v>
      </c>
    </row>
    <row r="8" spans="1:8" ht="15.75">
      <c r="A8" s="29">
        <v>1</v>
      </c>
      <c r="B8" s="30" t="s">
        <v>155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H143</f>
        <v>14056.5</v>
      </c>
    </row>
    <row r="9" spans="1:8" ht="14.25">
      <c r="A9" s="5"/>
      <c r="B9" s="4" t="s">
        <v>23</v>
      </c>
      <c r="C9" s="5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H10+H14+H29+H35+H39</f>
        <v>4026.0999999999995</v>
      </c>
    </row>
    <row r="10" spans="1:8" ht="25.5">
      <c r="A10" s="5"/>
      <c r="B10" s="6" t="s">
        <v>30</v>
      </c>
      <c r="C10" s="5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>H11</f>
        <v>524.2</v>
      </c>
    </row>
    <row r="11" spans="1:8" ht="38.25">
      <c r="A11" s="5"/>
      <c r="B11" s="7" t="s">
        <v>26</v>
      </c>
      <c r="C11" s="5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>H12</f>
        <v>524.2</v>
      </c>
    </row>
    <row r="12" spans="1:8" ht="12.75">
      <c r="A12" s="5"/>
      <c r="B12" s="8" t="s">
        <v>1</v>
      </c>
      <c r="C12" s="5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>H13</f>
        <v>524.2</v>
      </c>
    </row>
    <row r="13" spans="1:8" ht="15">
      <c r="A13" s="5"/>
      <c r="B13" s="155" t="s">
        <v>275</v>
      </c>
      <c r="C13" s="5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</row>
    <row r="14" spans="1:8" ht="38.25">
      <c r="A14" s="5"/>
      <c r="B14" s="6" t="s">
        <v>32</v>
      </c>
      <c r="C14" s="5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2449.2</v>
      </c>
    </row>
    <row r="15" spans="1:8" ht="38.25">
      <c r="A15" s="5"/>
      <c r="B15" s="6" t="s">
        <v>26</v>
      </c>
      <c r="C15" s="5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2353.7999999999997</v>
      </c>
    </row>
    <row r="16" spans="1:8" ht="12.75">
      <c r="A16" s="5"/>
      <c r="B16" s="8" t="s">
        <v>28</v>
      </c>
      <c r="C16" s="5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2353.7999999999997</v>
      </c>
    </row>
    <row r="17" spans="1:8" ht="15">
      <c r="A17" s="5"/>
      <c r="B17" s="155" t="s">
        <v>275</v>
      </c>
      <c r="C17" s="5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</row>
    <row r="18" spans="1:8" ht="31.5">
      <c r="A18" s="5"/>
      <c r="B18" s="110" t="s">
        <v>276</v>
      </c>
      <c r="C18" s="5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65.3</v>
      </c>
    </row>
    <row r="19" spans="1:8" ht="31.5">
      <c r="A19" s="5"/>
      <c r="B19" s="110" t="s">
        <v>278</v>
      </c>
      <c r="C19" s="5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414.2</v>
      </c>
    </row>
    <row r="20" spans="1:8" ht="31.5">
      <c r="A20" s="5"/>
      <c r="B20" s="110" t="s">
        <v>279</v>
      </c>
      <c r="C20" s="5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</row>
    <row r="21" spans="1:8" ht="15.75">
      <c r="A21" s="5"/>
      <c r="B21" s="110" t="s">
        <v>280</v>
      </c>
      <c r="C21" s="5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</row>
    <row r="22" spans="1:8" ht="12.75">
      <c r="A22" s="5"/>
      <c r="B22" s="156" t="s">
        <v>143</v>
      </c>
      <c r="C22" s="5">
        <v>871</v>
      </c>
      <c r="D22" s="2" t="s">
        <v>24</v>
      </c>
      <c r="E22" s="2" t="s">
        <v>33</v>
      </c>
      <c r="F22" s="2" t="s">
        <v>142</v>
      </c>
      <c r="G22" s="49"/>
      <c r="H22" s="18">
        <f>H23</f>
        <v>23.4</v>
      </c>
    </row>
    <row r="23" spans="1:8" ht="36">
      <c r="A23" s="5"/>
      <c r="B23" s="94" t="s">
        <v>145</v>
      </c>
      <c r="C23" s="5">
        <v>871</v>
      </c>
      <c r="D23" s="3" t="s">
        <v>24</v>
      </c>
      <c r="E23" s="3" t="s">
        <v>33</v>
      </c>
      <c r="F23" s="3" t="s">
        <v>106</v>
      </c>
      <c r="G23" s="50"/>
      <c r="H23" s="19">
        <f>H24</f>
        <v>23.4</v>
      </c>
    </row>
    <row r="24" spans="1:8" ht="36">
      <c r="A24" s="5"/>
      <c r="B24" s="93" t="s">
        <v>283</v>
      </c>
      <c r="C24" s="5">
        <v>871</v>
      </c>
      <c r="D24" s="3" t="s">
        <v>24</v>
      </c>
      <c r="E24" s="3" t="s">
        <v>33</v>
      </c>
      <c r="F24" s="157" t="s">
        <v>106</v>
      </c>
      <c r="G24" s="158" t="s">
        <v>284</v>
      </c>
      <c r="H24" s="19">
        <f>H25</f>
        <v>23.4</v>
      </c>
    </row>
    <row r="25" spans="1:8" ht="24">
      <c r="A25" s="5"/>
      <c r="B25" s="46" t="s">
        <v>105</v>
      </c>
      <c r="C25" s="5">
        <v>871</v>
      </c>
      <c r="D25" s="3" t="s">
        <v>24</v>
      </c>
      <c r="E25" s="3" t="s">
        <v>33</v>
      </c>
      <c r="F25" s="28" t="s">
        <v>107</v>
      </c>
      <c r="G25" s="159" t="s">
        <v>284</v>
      </c>
      <c r="H25" s="19">
        <v>23.4</v>
      </c>
    </row>
    <row r="26" spans="1:8" ht="12.75">
      <c r="A26" s="5"/>
      <c r="B26" s="83" t="s">
        <v>120</v>
      </c>
      <c r="C26" s="5">
        <v>871</v>
      </c>
      <c r="D26" s="2" t="s">
        <v>24</v>
      </c>
      <c r="E26" s="2" t="s">
        <v>33</v>
      </c>
      <c r="F26" s="160" t="s">
        <v>88</v>
      </c>
      <c r="G26" s="161"/>
      <c r="H26" s="18">
        <f>H27</f>
        <v>72</v>
      </c>
    </row>
    <row r="27" spans="1:8" ht="31.5">
      <c r="A27" s="5"/>
      <c r="B27" s="110" t="s">
        <v>194</v>
      </c>
      <c r="C27" s="5">
        <v>871</v>
      </c>
      <c r="D27" s="3" t="s">
        <v>24</v>
      </c>
      <c r="E27" s="3" t="s">
        <v>33</v>
      </c>
      <c r="F27" s="28" t="s">
        <v>196</v>
      </c>
      <c r="G27" s="159"/>
      <c r="H27" s="19">
        <f>H28</f>
        <v>72</v>
      </c>
    </row>
    <row r="28" spans="1:8" ht="31.5">
      <c r="A28" s="5"/>
      <c r="B28" s="110" t="s">
        <v>276</v>
      </c>
      <c r="C28" s="5">
        <v>871</v>
      </c>
      <c r="D28" s="3" t="s">
        <v>24</v>
      </c>
      <c r="E28" s="3" t="s">
        <v>33</v>
      </c>
      <c r="F28" s="28" t="s">
        <v>196</v>
      </c>
      <c r="G28" s="54" t="s">
        <v>285</v>
      </c>
      <c r="H28" s="19">
        <v>72</v>
      </c>
    </row>
    <row r="29" spans="1:8" ht="38.25">
      <c r="A29" s="5"/>
      <c r="B29" s="6" t="s">
        <v>135</v>
      </c>
      <c r="C29" s="5">
        <v>871</v>
      </c>
      <c r="D29" s="2" t="s">
        <v>24</v>
      </c>
      <c r="E29" s="14" t="s">
        <v>136</v>
      </c>
      <c r="F29" s="28"/>
      <c r="G29" s="54"/>
      <c r="H29" s="18">
        <f>H30</f>
        <v>87.7</v>
      </c>
    </row>
    <row r="30" spans="1:8" ht="12.75">
      <c r="A30" s="5"/>
      <c r="B30" s="92" t="s">
        <v>143</v>
      </c>
      <c r="C30" s="5">
        <v>871</v>
      </c>
      <c r="D30" s="3" t="s">
        <v>24</v>
      </c>
      <c r="E30" s="9" t="s">
        <v>136</v>
      </c>
      <c r="F30" s="3" t="s">
        <v>142</v>
      </c>
      <c r="G30" s="54"/>
      <c r="H30" s="18">
        <f>H31</f>
        <v>87.7</v>
      </c>
    </row>
    <row r="31" spans="1:8" ht="48">
      <c r="A31" s="5"/>
      <c r="B31" s="93" t="s">
        <v>144</v>
      </c>
      <c r="C31" s="5">
        <v>871</v>
      </c>
      <c r="D31" s="3" t="s">
        <v>24</v>
      </c>
      <c r="E31" s="9" t="s">
        <v>136</v>
      </c>
      <c r="F31" s="3" t="s">
        <v>134</v>
      </c>
      <c r="G31" s="50"/>
      <c r="H31" s="19">
        <f>H32</f>
        <v>87.7</v>
      </c>
    </row>
    <row r="32" spans="1:8" ht="12.75">
      <c r="A32" s="5"/>
      <c r="B32" s="93" t="s">
        <v>281</v>
      </c>
      <c r="C32" s="5">
        <v>871</v>
      </c>
      <c r="D32" s="3" t="s">
        <v>24</v>
      </c>
      <c r="E32" s="9" t="s">
        <v>136</v>
      </c>
      <c r="F32" s="3" t="s">
        <v>134</v>
      </c>
      <c r="G32" s="50">
        <v>540</v>
      </c>
      <c r="H32" s="19">
        <f>H33+H34</f>
        <v>87.7</v>
      </c>
    </row>
    <row r="33" spans="1:8" ht="12.75">
      <c r="A33" s="5"/>
      <c r="B33" s="21" t="s">
        <v>138</v>
      </c>
      <c r="C33" s="5">
        <v>871</v>
      </c>
      <c r="D33" s="3" t="s">
        <v>24</v>
      </c>
      <c r="E33" s="9" t="s">
        <v>136</v>
      </c>
      <c r="F33" s="28" t="s">
        <v>137</v>
      </c>
      <c r="G33" s="50">
        <v>540</v>
      </c>
      <c r="H33" s="19">
        <v>69.7</v>
      </c>
    </row>
    <row r="34" spans="1:8" ht="12.75">
      <c r="A34" s="5"/>
      <c r="B34" s="21" t="s">
        <v>139</v>
      </c>
      <c r="C34" s="5">
        <v>871</v>
      </c>
      <c r="D34" s="3" t="s">
        <v>24</v>
      </c>
      <c r="E34" s="9" t="s">
        <v>136</v>
      </c>
      <c r="F34" s="28" t="s">
        <v>122</v>
      </c>
      <c r="G34" s="50">
        <v>540</v>
      </c>
      <c r="H34" s="19">
        <v>18</v>
      </c>
    </row>
    <row r="35" spans="1:8" ht="12.75">
      <c r="A35" s="5"/>
      <c r="B35" s="6" t="s">
        <v>2</v>
      </c>
      <c r="C35" s="5">
        <v>871</v>
      </c>
      <c r="D35" s="2" t="s">
        <v>24</v>
      </c>
      <c r="E35" s="2">
        <v>11</v>
      </c>
      <c r="F35" s="2"/>
      <c r="G35" s="49" t="s">
        <v>20</v>
      </c>
      <c r="H35" s="16">
        <f>H36</f>
        <v>10</v>
      </c>
    </row>
    <row r="36" spans="1:8" ht="12.75">
      <c r="A36" s="5"/>
      <c r="B36" s="6" t="s">
        <v>2</v>
      </c>
      <c r="C36" s="5">
        <v>871</v>
      </c>
      <c r="D36" s="2" t="s">
        <v>24</v>
      </c>
      <c r="E36" s="2">
        <v>11</v>
      </c>
      <c r="F36" s="2" t="s">
        <v>4</v>
      </c>
      <c r="G36" s="49"/>
      <c r="H36" s="16">
        <f>H37</f>
        <v>10</v>
      </c>
    </row>
    <row r="37" spans="1:8" ht="12.75">
      <c r="A37" s="5"/>
      <c r="B37" s="7" t="s">
        <v>5</v>
      </c>
      <c r="C37" s="5">
        <v>871</v>
      </c>
      <c r="D37" s="3" t="s">
        <v>24</v>
      </c>
      <c r="E37" s="3">
        <v>11</v>
      </c>
      <c r="F37" s="3" t="s">
        <v>6</v>
      </c>
      <c r="G37" s="50" t="s">
        <v>20</v>
      </c>
      <c r="H37" s="17">
        <f>H38</f>
        <v>10</v>
      </c>
    </row>
    <row r="38" spans="1:8" ht="12.75">
      <c r="A38" s="5"/>
      <c r="B38" s="7" t="s">
        <v>286</v>
      </c>
      <c r="C38" s="5">
        <v>871</v>
      </c>
      <c r="D38" s="3" t="s">
        <v>24</v>
      </c>
      <c r="E38" s="3">
        <v>11</v>
      </c>
      <c r="F38" s="3" t="s">
        <v>6</v>
      </c>
      <c r="G38" s="51" t="s">
        <v>287</v>
      </c>
      <c r="H38" s="17">
        <v>10</v>
      </c>
    </row>
    <row r="39" spans="1:8" ht="12.75">
      <c r="A39" s="5"/>
      <c r="B39" s="6" t="s">
        <v>42</v>
      </c>
      <c r="C39" s="5">
        <v>871</v>
      </c>
      <c r="D39" s="2" t="s">
        <v>24</v>
      </c>
      <c r="E39" s="2">
        <v>13</v>
      </c>
      <c r="F39" s="2"/>
      <c r="G39" s="49"/>
      <c r="H39" s="16">
        <f>H40+H43</f>
        <v>955</v>
      </c>
    </row>
    <row r="40" spans="1:8" ht="38.25">
      <c r="A40" s="5"/>
      <c r="B40" s="83" t="s">
        <v>109</v>
      </c>
      <c r="C40" s="5">
        <v>871</v>
      </c>
      <c r="D40" s="2" t="s">
        <v>24</v>
      </c>
      <c r="E40" s="2">
        <v>13</v>
      </c>
      <c r="F40" s="2" t="s">
        <v>43</v>
      </c>
      <c r="G40" s="162"/>
      <c r="H40" s="16">
        <f>H41</f>
        <v>55</v>
      </c>
    </row>
    <row r="41" spans="1:8" ht="24">
      <c r="A41" s="5"/>
      <c r="B41" s="211" t="s">
        <v>108</v>
      </c>
      <c r="C41" s="5">
        <v>871</v>
      </c>
      <c r="D41" s="3" t="s">
        <v>24</v>
      </c>
      <c r="E41" s="3">
        <v>13</v>
      </c>
      <c r="F41" s="3" t="s">
        <v>44</v>
      </c>
      <c r="G41" s="51"/>
      <c r="H41" s="17">
        <f>H42</f>
        <v>55</v>
      </c>
    </row>
    <row r="42" spans="1:8" ht="31.5">
      <c r="A42" s="5"/>
      <c r="B42" s="110" t="s">
        <v>278</v>
      </c>
      <c r="C42" s="5">
        <v>871</v>
      </c>
      <c r="D42" s="3" t="s">
        <v>24</v>
      </c>
      <c r="E42" s="3">
        <v>13</v>
      </c>
      <c r="F42" s="3" t="s">
        <v>44</v>
      </c>
      <c r="G42" s="51" t="s">
        <v>288</v>
      </c>
      <c r="H42" s="17">
        <v>55</v>
      </c>
    </row>
    <row r="43" spans="1:8" ht="25.5">
      <c r="A43" s="5"/>
      <c r="B43" s="83" t="s">
        <v>289</v>
      </c>
      <c r="C43" s="5">
        <v>871</v>
      </c>
      <c r="D43" s="2" t="s">
        <v>24</v>
      </c>
      <c r="E43" s="2">
        <v>13</v>
      </c>
      <c r="F43" s="2" t="s">
        <v>290</v>
      </c>
      <c r="G43" s="162"/>
      <c r="H43" s="16">
        <f>H44+H46</f>
        <v>900</v>
      </c>
    </row>
    <row r="44" spans="1:8" ht="12.75">
      <c r="A44" s="5"/>
      <c r="B44" s="7" t="s">
        <v>73</v>
      </c>
      <c r="C44" s="5">
        <v>871</v>
      </c>
      <c r="D44" s="3" t="s">
        <v>24</v>
      </c>
      <c r="E44" s="3">
        <v>13</v>
      </c>
      <c r="F44" s="3" t="s">
        <v>72</v>
      </c>
      <c r="G44" s="51"/>
      <c r="H44" s="17">
        <f>H45</f>
        <v>250</v>
      </c>
    </row>
    <row r="45" spans="1:8" ht="31.5">
      <c r="A45" s="5"/>
      <c r="B45" s="110" t="s">
        <v>278</v>
      </c>
      <c r="C45" s="5">
        <v>871</v>
      </c>
      <c r="D45" s="3" t="s">
        <v>24</v>
      </c>
      <c r="E45" s="3">
        <v>13</v>
      </c>
      <c r="F45" s="3" t="s">
        <v>72</v>
      </c>
      <c r="G45" s="51" t="s">
        <v>288</v>
      </c>
      <c r="H45" s="17">
        <v>250</v>
      </c>
    </row>
    <row r="46" spans="1:8" ht="51">
      <c r="A46" s="5"/>
      <c r="B46" s="184" t="s">
        <v>327</v>
      </c>
      <c r="C46" s="5">
        <v>871</v>
      </c>
      <c r="D46" s="3" t="s">
        <v>24</v>
      </c>
      <c r="E46" s="3">
        <v>13</v>
      </c>
      <c r="F46" s="3" t="s">
        <v>326</v>
      </c>
      <c r="G46" s="51"/>
      <c r="H46" s="17">
        <f>H47</f>
        <v>650</v>
      </c>
    </row>
    <row r="47" spans="1:8" ht="51">
      <c r="A47" s="5"/>
      <c r="B47" s="184" t="s">
        <v>329</v>
      </c>
      <c r="C47" s="5">
        <v>871</v>
      </c>
      <c r="D47" s="3" t="s">
        <v>24</v>
      </c>
      <c r="E47" s="3">
        <v>13</v>
      </c>
      <c r="F47" s="3" t="s">
        <v>326</v>
      </c>
      <c r="G47" s="51" t="s">
        <v>328</v>
      </c>
      <c r="H47" s="17">
        <v>650</v>
      </c>
    </row>
    <row r="48" spans="1:8" ht="14.25">
      <c r="A48" s="5"/>
      <c r="B48" s="4" t="s">
        <v>35</v>
      </c>
      <c r="C48" s="5">
        <v>871</v>
      </c>
      <c r="D48" s="2" t="s">
        <v>31</v>
      </c>
      <c r="E48" s="2" t="s">
        <v>21</v>
      </c>
      <c r="F48" s="2" t="s">
        <v>22</v>
      </c>
      <c r="G48" s="49" t="s">
        <v>20</v>
      </c>
      <c r="H48" s="16">
        <f>H49</f>
        <v>150</v>
      </c>
    </row>
    <row r="49" spans="1:8" ht="12.75">
      <c r="A49" s="5"/>
      <c r="B49" s="15" t="s">
        <v>7</v>
      </c>
      <c r="C49" s="5">
        <v>871</v>
      </c>
      <c r="D49" s="3" t="s">
        <v>31</v>
      </c>
      <c r="E49" s="9" t="s">
        <v>25</v>
      </c>
      <c r="F49" s="3" t="s">
        <v>22</v>
      </c>
      <c r="G49" s="50" t="s">
        <v>20</v>
      </c>
      <c r="H49" s="17">
        <f>H50</f>
        <v>150</v>
      </c>
    </row>
    <row r="50" spans="1:8" ht="12.75">
      <c r="A50" s="5"/>
      <c r="B50" s="15" t="s">
        <v>9</v>
      </c>
      <c r="C50" s="5">
        <v>871</v>
      </c>
      <c r="D50" s="3" t="s">
        <v>31</v>
      </c>
      <c r="E50" s="9" t="s">
        <v>25</v>
      </c>
      <c r="F50" s="3" t="s">
        <v>10</v>
      </c>
      <c r="G50" s="50"/>
      <c r="H50" s="17">
        <f>H51</f>
        <v>150</v>
      </c>
    </row>
    <row r="51" spans="1:8" ht="25.5">
      <c r="A51" s="5"/>
      <c r="B51" s="7" t="s">
        <v>3</v>
      </c>
      <c r="C51" s="5">
        <v>871</v>
      </c>
      <c r="D51" s="3" t="s">
        <v>31</v>
      </c>
      <c r="E51" s="9" t="s">
        <v>25</v>
      </c>
      <c r="F51" s="3" t="s">
        <v>8</v>
      </c>
      <c r="G51" s="50" t="s">
        <v>20</v>
      </c>
      <c r="H51" s="17">
        <f>H52</f>
        <v>150</v>
      </c>
    </row>
    <row r="52" spans="1:8" ht="15">
      <c r="A52" s="5"/>
      <c r="B52" s="155" t="s">
        <v>275</v>
      </c>
      <c r="C52" s="5">
        <v>871</v>
      </c>
      <c r="D52" s="3" t="s">
        <v>31</v>
      </c>
      <c r="E52" s="9" t="s">
        <v>25</v>
      </c>
      <c r="F52" s="3" t="s">
        <v>8</v>
      </c>
      <c r="G52" s="50">
        <v>121</v>
      </c>
      <c r="H52" s="19">
        <v>150</v>
      </c>
    </row>
    <row r="53" spans="1:8" ht="14.25">
      <c r="A53" s="5"/>
      <c r="B53" s="4" t="s">
        <v>119</v>
      </c>
      <c r="C53" s="5">
        <v>871</v>
      </c>
      <c r="D53" s="14" t="s">
        <v>25</v>
      </c>
      <c r="E53" s="2" t="s">
        <v>21</v>
      </c>
      <c r="F53" s="2" t="s">
        <v>22</v>
      </c>
      <c r="G53" s="34"/>
      <c r="H53" s="96">
        <f>H54+H58</f>
        <v>55</v>
      </c>
    </row>
    <row r="54" spans="1:8" ht="25.5">
      <c r="A54" s="5"/>
      <c r="B54" s="83" t="s">
        <v>121</v>
      </c>
      <c r="C54" s="5">
        <v>871</v>
      </c>
      <c r="D54" s="84" t="s">
        <v>25</v>
      </c>
      <c r="E54" s="84" t="s">
        <v>77</v>
      </c>
      <c r="F54" s="2"/>
      <c r="G54" s="2"/>
      <c r="H54" s="96">
        <f>H55</f>
        <v>25</v>
      </c>
    </row>
    <row r="55" spans="1:8" ht="12.75">
      <c r="A55" s="5"/>
      <c r="B55" s="92" t="s">
        <v>143</v>
      </c>
      <c r="C55" s="5">
        <v>871</v>
      </c>
      <c r="D55" s="85" t="s">
        <v>25</v>
      </c>
      <c r="E55" s="85" t="s">
        <v>77</v>
      </c>
      <c r="F55" s="3" t="s">
        <v>142</v>
      </c>
      <c r="G55" s="3"/>
      <c r="H55" s="95">
        <f>H56</f>
        <v>25</v>
      </c>
    </row>
    <row r="56" spans="1:8" ht="48">
      <c r="A56" s="5"/>
      <c r="B56" s="93" t="s">
        <v>144</v>
      </c>
      <c r="C56" s="5">
        <v>871</v>
      </c>
      <c r="D56" s="85" t="s">
        <v>25</v>
      </c>
      <c r="E56" s="85" t="s">
        <v>77</v>
      </c>
      <c r="F56" s="3" t="s">
        <v>134</v>
      </c>
      <c r="G56" s="3"/>
      <c r="H56" s="95">
        <f>H57</f>
        <v>25</v>
      </c>
    </row>
    <row r="57" spans="1:8" ht="24">
      <c r="A57" s="5"/>
      <c r="B57" s="46" t="s">
        <v>63</v>
      </c>
      <c r="C57" s="5">
        <v>871</v>
      </c>
      <c r="D57" s="85" t="s">
        <v>25</v>
      </c>
      <c r="E57" s="85" t="s">
        <v>77</v>
      </c>
      <c r="F57" s="28" t="s">
        <v>64</v>
      </c>
      <c r="G57" s="54" t="s">
        <v>282</v>
      </c>
      <c r="H57" s="95">
        <v>25</v>
      </c>
    </row>
    <row r="58" spans="1:8" ht="12.75">
      <c r="A58" s="5"/>
      <c r="B58" s="83" t="s">
        <v>87</v>
      </c>
      <c r="C58" s="5">
        <v>871</v>
      </c>
      <c r="D58" s="84" t="s">
        <v>25</v>
      </c>
      <c r="E58" s="84" t="s">
        <v>75</v>
      </c>
      <c r="F58" s="2"/>
      <c r="G58" s="2"/>
      <c r="H58" s="96">
        <f>H59</f>
        <v>30</v>
      </c>
    </row>
    <row r="59" spans="1:8" ht="12.75">
      <c r="A59" s="5"/>
      <c r="B59" s="15" t="s">
        <v>120</v>
      </c>
      <c r="C59" s="5">
        <v>871</v>
      </c>
      <c r="D59" s="9" t="s">
        <v>25</v>
      </c>
      <c r="E59" s="9" t="s">
        <v>75</v>
      </c>
      <c r="F59" s="3" t="s">
        <v>88</v>
      </c>
      <c r="G59" s="34"/>
      <c r="H59" s="95">
        <f>H60</f>
        <v>30</v>
      </c>
    </row>
    <row r="60" spans="1:8" ht="47.25">
      <c r="A60" s="5"/>
      <c r="B60" s="109" t="s">
        <v>183</v>
      </c>
      <c r="C60" s="5">
        <v>871</v>
      </c>
      <c r="D60" s="9" t="s">
        <v>25</v>
      </c>
      <c r="E60" s="9" t="s">
        <v>75</v>
      </c>
      <c r="F60" s="3" t="s">
        <v>181</v>
      </c>
      <c r="G60" s="164"/>
      <c r="H60" s="95">
        <f>H61</f>
        <v>30</v>
      </c>
    </row>
    <row r="61" spans="1:8" ht="31.5">
      <c r="A61" s="5"/>
      <c r="B61" s="110" t="s">
        <v>278</v>
      </c>
      <c r="C61" s="5">
        <v>871</v>
      </c>
      <c r="D61" s="9" t="s">
        <v>25</v>
      </c>
      <c r="E61" s="9" t="s">
        <v>75</v>
      </c>
      <c r="F61" s="3" t="s">
        <v>181</v>
      </c>
      <c r="G61" s="165">
        <v>244</v>
      </c>
      <c r="H61" s="95">
        <v>30</v>
      </c>
    </row>
    <row r="62" spans="1:8" ht="12.75">
      <c r="A62" s="5"/>
      <c r="B62" s="13" t="s">
        <v>140</v>
      </c>
      <c r="C62" s="5">
        <v>871</v>
      </c>
      <c r="D62" s="14" t="s">
        <v>33</v>
      </c>
      <c r="E62" s="14"/>
      <c r="F62" s="2"/>
      <c r="G62" s="91"/>
      <c r="H62" s="96">
        <f>H63+H70</f>
        <v>1289.1000000000001</v>
      </c>
    </row>
    <row r="63" spans="1:8" ht="12.75">
      <c r="A63" s="5"/>
      <c r="B63" s="6" t="s">
        <v>141</v>
      </c>
      <c r="C63" s="5">
        <v>871</v>
      </c>
      <c r="D63" s="14" t="s">
        <v>33</v>
      </c>
      <c r="E63" s="14" t="s">
        <v>77</v>
      </c>
      <c r="F63" s="2"/>
      <c r="G63" s="91"/>
      <c r="H63" s="96">
        <f>H64+H67</f>
        <v>1276.7</v>
      </c>
    </row>
    <row r="64" spans="1:8" ht="12.75">
      <c r="A64" s="5"/>
      <c r="B64" s="15" t="s">
        <v>120</v>
      </c>
      <c r="C64" s="5">
        <v>871</v>
      </c>
      <c r="D64" s="9" t="s">
        <v>33</v>
      </c>
      <c r="E64" s="9" t="s">
        <v>77</v>
      </c>
      <c r="F64" s="3" t="s">
        <v>88</v>
      </c>
      <c r="G64" s="166"/>
      <c r="H64" s="96">
        <f>H65</f>
        <v>972.7</v>
      </c>
    </row>
    <row r="65" spans="1:8" ht="78.75">
      <c r="A65" s="5"/>
      <c r="B65" s="109" t="s">
        <v>184</v>
      </c>
      <c r="C65" s="5">
        <v>871</v>
      </c>
      <c r="D65" s="9" t="s">
        <v>33</v>
      </c>
      <c r="E65" s="9" t="s">
        <v>77</v>
      </c>
      <c r="F65" s="107" t="s">
        <v>185</v>
      </c>
      <c r="G65" s="166"/>
      <c r="H65" s="96">
        <f>H66</f>
        <v>972.7</v>
      </c>
    </row>
    <row r="66" spans="1:8" ht="31.5">
      <c r="A66" s="5"/>
      <c r="B66" s="110" t="s">
        <v>277</v>
      </c>
      <c r="C66" s="5">
        <v>871</v>
      </c>
      <c r="D66" s="9" t="s">
        <v>33</v>
      </c>
      <c r="E66" s="9" t="s">
        <v>77</v>
      </c>
      <c r="F66" s="107" t="s">
        <v>185</v>
      </c>
      <c r="G66" s="50">
        <v>243</v>
      </c>
      <c r="H66" s="95">
        <v>972.7</v>
      </c>
    </row>
    <row r="67" spans="1:8" ht="15.75">
      <c r="A67" s="5"/>
      <c r="B67" s="110" t="s">
        <v>291</v>
      </c>
      <c r="C67" s="5">
        <v>871</v>
      </c>
      <c r="D67" s="9" t="s">
        <v>33</v>
      </c>
      <c r="E67" s="9" t="s">
        <v>77</v>
      </c>
      <c r="F67" s="107" t="s">
        <v>292</v>
      </c>
      <c r="G67" s="50"/>
      <c r="H67" s="95">
        <f>H68</f>
        <v>304</v>
      </c>
    </row>
    <row r="68" spans="1:8" ht="78.75">
      <c r="A68" s="5"/>
      <c r="B68" s="110" t="s">
        <v>293</v>
      </c>
      <c r="C68" s="5">
        <v>871</v>
      </c>
      <c r="D68" s="9" t="s">
        <v>33</v>
      </c>
      <c r="E68" s="9" t="s">
        <v>77</v>
      </c>
      <c r="F68" s="107" t="s">
        <v>294</v>
      </c>
      <c r="G68" s="50"/>
      <c r="H68" s="95">
        <f>H69</f>
        <v>304</v>
      </c>
    </row>
    <row r="69" spans="1:8" ht="31.5">
      <c r="A69" s="5"/>
      <c r="B69" s="110" t="s">
        <v>278</v>
      </c>
      <c r="C69" s="5">
        <v>871</v>
      </c>
      <c r="D69" s="9" t="s">
        <v>33</v>
      </c>
      <c r="E69" s="9" t="s">
        <v>77</v>
      </c>
      <c r="F69" s="107" t="s">
        <v>294</v>
      </c>
      <c r="G69" s="50">
        <v>244</v>
      </c>
      <c r="H69" s="95">
        <v>304</v>
      </c>
    </row>
    <row r="70" spans="1:8" ht="12.75">
      <c r="A70" s="5"/>
      <c r="B70" s="214" t="s">
        <v>331</v>
      </c>
      <c r="C70" s="216">
        <v>871</v>
      </c>
      <c r="D70" s="215" t="s">
        <v>33</v>
      </c>
      <c r="E70" s="215" t="s">
        <v>332</v>
      </c>
      <c r="F70" s="178"/>
      <c r="G70" s="49"/>
      <c r="H70" s="96">
        <f>H71</f>
        <v>12.4</v>
      </c>
    </row>
    <row r="71" spans="1:8" ht="60">
      <c r="A71" s="5"/>
      <c r="B71" s="93" t="s">
        <v>333</v>
      </c>
      <c r="C71" s="213">
        <v>871</v>
      </c>
      <c r="D71" s="9" t="s">
        <v>33</v>
      </c>
      <c r="E71" s="9" t="s">
        <v>332</v>
      </c>
      <c r="F71" s="107" t="s">
        <v>334</v>
      </c>
      <c r="G71" s="50"/>
      <c r="H71" s="95">
        <f>H72</f>
        <v>12.4</v>
      </c>
    </row>
    <row r="72" spans="1:8" ht="12.75">
      <c r="A72" s="5"/>
      <c r="B72" s="93" t="s">
        <v>281</v>
      </c>
      <c r="C72" s="213">
        <v>871</v>
      </c>
      <c r="D72" s="9" t="s">
        <v>33</v>
      </c>
      <c r="E72" s="9" t="s">
        <v>332</v>
      </c>
      <c r="F72" s="107" t="s">
        <v>334</v>
      </c>
      <c r="G72" s="50">
        <v>540</v>
      </c>
      <c r="H72" s="95">
        <v>12.4</v>
      </c>
    </row>
    <row r="73" spans="1:8" ht="14.25">
      <c r="A73" s="5"/>
      <c r="B73" s="4" t="s">
        <v>36</v>
      </c>
      <c r="C73" s="5">
        <v>871</v>
      </c>
      <c r="D73" s="2" t="s">
        <v>34</v>
      </c>
      <c r="E73" s="2" t="s">
        <v>21</v>
      </c>
      <c r="F73" s="2" t="s">
        <v>22</v>
      </c>
      <c r="G73" s="49" t="s">
        <v>20</v>
      </c>
      <c r="H73" s="167">
        <f>H74+H82+H88+H98</f>
        <v>6063.8</v>
      </c>
    </row>
    <row r="74" spans="1:8" ht="12.75">
      <c r="A74" s="5"/>
      <c r="B74" s="13" t="s">
        <v>37</v>
      </c>
      <c r="C74" s="5">
        <v>871</v>
      </c>
      <c r="D74" s="2" t="s">
        <v>34</v>
      </c>
      <c r="E74" s="2" t="s">
        <v>24</v>
      </c>
      <c r="F74" s="2" t="s">
        <v>22</v>
      </c>
      <c r="G74" s="49" t="s">
        <v>20</v>
      </c>
      <c r="H74" s="16">
        <f>H75+H80</f>
        <v>2326.3</v>
      </c>
    </row>
    <row r="75" spans="1:8" ht="12.75">
      <c r="A75" s="5"/>
      <c r="B75" s="15" t="s">
        <v>120</v>
      </c>
      <c r="C75" s="5">
        <v>871</v>
      </c>
      <c r="D75" s="3" t="s">
        <v>34</v>
      </c>
      <c r="E75" s="3" t="s">
        <v>24</v>
      </c>
      <c r="F75" s="9" t="s">
        <v>88</v>
      </c>
      <c r="G75" s="50" t="s">
        <v>20</v>
      </c>
      <c r="H75" s="17">
        <f>H76+H78</f>
        <v>460</v>
      </c>
    </row>
    <row r="76" spans="1:8" ht="47.25">
      <c r="A76" s="5"/>
      <c r="B76" s="109" t="s">
        <v>186</v>
      </c>
      <c r="C76" s="5">
        <v>871</v>
      </c>
      <c r="D76" s="3" t="s">
        <v>34</v>
      </c>
      <c r="E76" s="3" t="s">
        <v>24</v>
      </c>
      <c r="F76" s="3" t="s">
        <v>188</v>
      </c>
      <c r="G76" s="164"/>
      <c r="H76" s="95">
        <f>H77</f>
        <v>310</v>
      </c>
    </row>
    <row r="77" spans="1:8" ht="31.5">
      <c r="A77" s="5"/>
      <c r="B77" s="110" t="s">
        <v>277</v>
      </c>
      <c r="C77" s="5">
        <v>871</v>
      </c>
      <c r="D77" s="3" t="s">
        <v>34</v>
      </c>
      <c r="E77" s="3" t="s">
        <v>24</v>
      </c>
      <c r="F77" s="3" t="s">
        <v>188</v>
      </c>
      <c r="G77" s="165">
        <v>243</v>
      </c>
      <c r="H77" s="95">
        <v>310</v>
      </c>
    </row>
    <row r="78" spans="1:8" ht="63">
      <c r="A78" s="5"/>
      <c r="B78" s="110" t="s">
        <v>302</v>
      </c>
      <c r="C78" s="5">
        <v>871</v>
      </c>
      <c r="D78" s="3" t="s">
        <v>34</v>
      </c>
      <c r="E78" s="3" t="s">
        <v>24</v>
      </c>
      <c r="F78" s="3" t="s">
        <v>190</v>
      </c>
      <c r="G78" s="164"/>
      <c r="H78" s="95">
        <f>H79</f>
        <v>150</v>
      </c>
    </row>
    <row r="79" spans="1:8" ht="31.5">
      <c r="A79" s="5"/>
      <c r="B79" s="110" t="s">
        <v>278</v>
      </c>
      <c r="C79" s="5">
        <v>871</v>
      </c>
      <c r="D79" s="3" t="s">
        <v>34</v>
      </c>
      <c r="E79" s="3" t="s">
        <v>24</v>
      </c>
      <c r="F79" s="3" t="s">
        <v>190</v>
      </c>
      <c r="G79" s="165">
        <v>244</v>
      </c>
      <c r="H79" s="95">
        <v>150</v>
      </c>
    </row>
    <row r="80" spans="1:8" ht="38.25">
      <c r="A80" s="5"/>
      <c r="B80" s="184" t="s">
        <v>303</v>
      </c>
      <c r="C80" s="5">
        <v>871</v>
      </c>
      <c r="D80" s="3" t="s">
        <v>34</v>
      </c>
      <c r="E80" s="3" t="s">
        <v>24</v>
      </c>
      <c r="F80" s="3" t="s">
        <v>304</v>
      </c>
      <c r="G80" s="165"/>
      <c r="H80" s="95">
        <f>H81</f>
        <v>1866.3</v>
      </c>
    </row>
    <row r="81" spans="1:8" ht="38.25">
      <c r="A81" s="5"/>
      <c r="B81" s="6" t="s">
        <v>305</v>
      </c>
      <c r="C81" s="5">
        <v>871</v>
      </c>
      <c r="D81" s="3" t="s">
        <v>34</v>
      </c>
      <c r="E81" s="3" t="s">
        <v>24</v>
      </c>
      <c r="F81" s="3" t="s">
        <v>306</v>
      </c>
      <c r="G81" s="165">
        <v>456</v>
      </c>
      <c r="H81" s="95">
        <v>1866.3</v>
      </c>
    </row>
    <row r="82" spans="1:8" ht="12.75">
      <c r="A82" s="5"/>
      <c r="B82" s="6" t="s">
        <v>13</v>
      </c>
      <c r="C82" s="5">
        <v>871</v>
      </c>
      <c r="D82" s="2" t="s">
        <v>34</v>
      </c>
      <c r="E82" s="14" t="s">
        <v>31</v>
      </c>
      <c r="F82" s="2"/>
      <c r="G82" s="49"/>
      <c r="H82" s="16">
        <f>H83</f>
        <v>340</v>
      </c>
    </row>
    <row r="83" spans="1:8" ht="12.75">
      <c r="A83" s="5"/>
      <c r="B83" s="7" t="s">
        <v>295</v>
      </c>
      <c r="C83" s="5">
        <v>871</v>
      </c>
      <c r="D83" s="3" t="s">
        <v>34</v>
      </c>
      <c r="E83" s="9" t="s">
        <v>31</v>
      </c>
      <c r="F83" s="3" t="s">
        <v>88</v>
      </c>
      <c r="G83" s="3"/>
      <c r="H83" s="20">
        <f>H84+H86</f>
        <v>340</v>
      </c>
    </row>
    <row r="84" spans="1:8" ht="63">
      <c r="A84" s="5"/>
      <c r="B84" s="109" t="s">
        <v>191</v>
      </c>
      <c r="C84" s="5">
        <v>871</v>
      </c>
      <c r="D84" s="3" t="s">
        <v>34</v>
      </c>
      <c r="E84" s="9" t="s">
        <v>31</v>
      </c>
      <c r="F84" s="3" t="s">
        <v>192</v>
      </c>
      <c r="G84" s="9"/>
      <c r="H84" s="20">
        <f>H85</f>
        <v>140</v>
      </c>
    </row>
    <row r="85" spans="1:8" ht="31.5">
      <c r="A85" s="5"/>
      <c r="B85" s="110" t="s">
        <v>278</v>
      </c>
      <c r="C85" s="5">
        <v>871</v>
      </c>
      <c r="D85" s="3" t="s">
        <v>34</v>
      </c>
      <c r="E85" s="9" t="s">
        <v>31</v>
      </c>
      <c r="F85" s="3" t="s">
        <v>192</v>
      </c>
      <c r="G85" s="165">
        <v>244</v>
      </c>
      <c r="H85" s="20">
        <v>140</v>
      </c>
    </row>
    <row r="86" spans="1:8" ht="47.25">
      <c r="A86" s="5"/>
      <c r="B86" s="110" t="s">
        <v>330</v>
      </c>
      <c r="C86" s="5">
        <v>871</v>
      </c>
      <c r="D86" s="3" t="s">
        <v>34</v>
      </c>
      <c r="E86" s="3" t="s">
        <v>25</v>
      </c>
      <c r="F86" s="3" t="s">
        <v>201</v>
      </c>
      <c r="G86" s="165"/>
      <c r="H86" s="20">
        <f>H87</f>
        <v>200</v>
      </c>
    </row>
    <row r="87" spans="1:8" ht="31.5">
      <c r="A87" s="5"/>
      <c r="B87" s="110" t="s">
        <v>278</v>
      </c>
      <c r="C87" s="5">
        <v>871</v>
      </c>
      <c r="D87" s="3" t="s">
        <v>34</v>
      </c>
      <c r="E87" s="3" t="s">
        <v>25</v>
      </c>
      <c r="F87" s="3" t="s">
        <v>201</v>
      </c>
      <c r="G87" s="165">
        <v>244</v>
      </c>
      <c r="H87" s="20">
        <v>200</v>
      </c>
    </row>
    <row r="88" spans="1:8" ht="12.75">
      <c r="A88" s="5"/>
      <c r="B88" s="13" t="s">
        <v>14</v>
      </c>
      <c r="C88" s="5">
        <v>871</v>
      </c>
      <c r="D88" s="2" t="s">
        <v>34</v>
      </c>
      <c r="E88" s="2" t="s">
        <v>25</v>
      </c>
      <c r="F88" s="2" t="s">
        <v>22</v>
      </c>
      <c r="G88" s="49" t="s">
        <v>20</v>
      </c>
      <c r="H88" s="16">
        <f>H89</f>
        <v>2753.2</v>
      </c>
    </row>
    <row r="89" spans="1:8" ht="12.75">
      <c r="A89" s="5"/>
      <c r="B89" s="15" t="s">
        <v>120</v>
      </c>
      <c r="C89" s="5">
        <v>871</v>
      </c>
      <c r="D89" s="3" t="s">
        <v>34</v>
      </c>
      <c r="E89" s="3" t="s">
        <v>25</v>
      </c>
      <c r="F89" s="3" t="s">
        <v>88</v>
      </c>
      <c r="G89" s="50" t="s">
        <v>20</v>
      </c>
      <c r="H89" s="17">
        <f>H90+H92+H94+H96</f>
        <v>2753.2</v>
      </c>
    </row>
    <row r="90" spans="1:8" ht="47.25">
      <c r="A90" s="5"/>
      <c r="B90" s="109" t="s">
        <v>182</v>
      </c>
      <c r="C90" s="5">
        <v>871</v>
      </c>
      <c r="D90" s="3" t="s">
        <v>34</v>
      </c>
      <c r="E90" s="3" t="s">
        <v>25</v>
      </c>
      <c r="F90" s="107" t="s">
        <v>180</v>
      </c>
      <c r="G90" s="50"/>
      <c r="H90" s="168">
        <f>H91</f>
        <v>1600</v>
      </c>
    </row>
    <row r="91" spans="1:8" ht="31.5">
      <c r="A91" s="5"/>
      <c r="B91" s="110" t="s">
        <v>278</v>
      </c>
      <c r="C91" s="5">
        <v>871</v>
      </c>
      <c r="D91" s="3" t="s">
        <v>34</v>
      </c>
      <c r="E91" s="3" t="s">
        <v>25</v>
      </c>
      <c r="F91" s="107" t="s">
        <v>180</v>
      </c>
      <c r="G91" s="165">
        <v>244</v>
      </c>
      <c r="H91" s="95">
        <v>1600</v>
      </c>
    </row>
    <row r="92" spans="1:8" ht="47.25">
      <c r="A92" s="5"/>
      <c r="B92" s="110" t="s">
        <v>200</v>
      </c>
      <c r="C92" s="5">
        <v>871</v>
      </c>
      <c r="D92" s="3" t="s">
        <v>34</v>
      </c>
      <c r="E92" s="3" t="s">
        <v>25</v>
      </c>
      <c r="F92" s="3" t="s">
        <v>193</v>
      </c>
      <c r="G92" s="165"/>
      <c r="H92" s="20">
        <f>H93</f>
        <v>50</v>
      </c>
    </row>
    <row r="93" spans="1:8" ht="31.5">
      <c r="A93" s="5"/>
      <c r="B93" s="110" t="s">
        <v>278</v>
      </c>
      <c r="C93" s="5">
        <v>871</v>
      </c>
      <c r="D93" s="3" t="s">
        <v>34</v>
      </c>
      <c r="E93" s="3" t="s">
        <v>25</v>
      </c>
      <c r="F93" s="3" t="s">
        <v>193</v>
      </c>
      <c r="G93" s="165">
        <v>244</v>
      </c>
      <c r="H93" s="20">
        <v>50</v>
      </c>
    </row>
    <row r="94" spans="1:8" ht="63">
      <c r="A94" s="5"/>
      <c r="B94" s="110" t="s">
        <v>198</v>
      </c>
      <c r="C94" s="5">
        <v>871</v>
      </c>
      <c r="D94" s="3" t="s">
        <v>34</v>
      </c>
      <c r="E94" s="3" t="s">
        <v>25</v>
      </c>
      <c r="F94" s="3" t="s">
        <v>199</v>
      </c>
      <c r="G94" s="165"/>
      <c r="H94" s="20">
        <f>H95</f>
        <v>483.2</v>
      </c>
    </row>
    <row r="95" spans="1:8" ht="31.5">
      <c r="A95" s="5"/>
      <c r="B95" s="110" t="s">
        <v>278</v>
      </c>
      <c r="C95" s="5">
        <v>871</v>
      </c>
      <c r="D95" s="3" t="s">
        <v>34</v>
      </c>
      <c r="E95" s="3" t="s">
        <v>25</v>
      </c>
      <c r="F95" s="3" t="s">
        <v>199</v>
      </c>
      <c r="G95" s="165">
        <v>244</v>
      </c>
      <c r="H95" s="20">
        <v>483.2</v>
      </c>
    </row>
    <row r="96" spans="1:8" ht="78.75">
      <c r="A96" s="5"/>
      <c r="B96" s="110" t="s">
        <v>195</v>
      </c>
      <c r="C96" s="5">
        <v>871</v>
      </c>
      <c r="D96" s="3" t="s">
        <v>34</v>
      </c>
      <c r="E96" s="3" t="s">
        <v>25</v>
      </c>
      <c r="F96" s="107" t="s">
        <v>197</v>
      </c>
      <c r="G96" s="165"/>
      <c r="H96" s="20">
        <f>H97</f>
        <v>620</v>
      </c>
    </row>
    <row r="97" spans="1:8" ht="31.5">
      <c r="A97" s="5"/>
      <c r="B97" s="110" t="s">
        <v>278</v>
      </c>
      <c r="C97" s="5">
        <v>871</v>
      </c>
      <c r="D97" s="3" t="s">
        <v>34</v>
      </c>
      <c r="E97" s="3" t="s">
        <v>25</v>
      </c>
      <c r="F97" s="107" t="s">
        <v>197</v>
      </c>
      <c r="G97" s="165">
        <v>244</v>
      </c>
      <c r="H97" s="20">
        <v>620</v>
      </c>
    </row>
    <row r="98" spans="1:8" ht="25.5">
      <c r="A98" s="5"/>
      <c r="B98" s="13" t="s">
        <v>307</v>
      </c>
      <c r="C98" s="5">
        <v>871</v>
      </c>
      <c r="D98" s="2" t="s">
        <v>34</v>
      </c>
      <c r="E98" s="2" t="s">
        <v>34</v>
      </c>
      <c r="F98" s="2"/>
      <c r="G98" s="49"/>
      <c r="H98" s="16">
        <f>H99</f>
        <v>644.3</v>
      </c>
    </row>
    <row r="99" spans="1:8" ht="31.5">
      <c r="A99" s="5"/>
      <c r="B99" s="110" t="s">
        <v>46</v>
      </c>
      <c r="C99" s="5">
        <v>871</v>
      </c>
      <c r="D99" s="9" t="s">
        <v>34</v>
      </c>
      <c r="E99" s="9" t="s">
        <v>34</v>
      </c>
      <c r="F99" s="107" t="s">
        <v>308</v>
      </c>
      <c r="G99" s="165"/>
      <c r="H99" s="20">
        <f>SUM(H100:H103)</f>
        <v>644.3</v>
      </c>
    </row>
    <row r="100" spans="1:8" ht="15">
      <c r="A100" s="5"/>
      <c r="B100" s="155" t="s">
        <v>275</v>
      </c>
      <c r="C100" s="5">
        <v>871</v>
      </c>
      <c r="D100" s="9" t="s">
        <v>34</v>
      </c>
      <c r="E100" s="9" t="s">
        <v>34</v>
      </c>
      <c r="F100" s="107" t="s">
        <v>308</v>
      </c>
      <c r="G100" s="50">
        <v>111</v>
      </c>
      <c r="H100" s="20">
        <v>495.3</v>
      </c>
    </row>
    <row r="101" spans="1:8" ht="31.5">
      <c r="A101" s="5"/>
      <c r="B101" s="110" t="s">
        <v>276</v>
      </c>
      <c r="C101" s="5">
        <v>871</v>
      </c>
      <c r="D101" s="9" t="s">
        <v>34</v>
      </c>
      <c r="E101" s="9" t="s">
        <v>34</v>
      </c>
      <c r="F101" s="107" t="s">
        <v>308</v>
      </c>
      <c r="G101" s="50">
        <v>242</v>
      </c>
      <c r="H101" s="20">
        <v>52.1</v>
      </c>
    </row>
    <row r="102" spans="1:8" ht="31.5">
      <c r="A102" s="5"/>
      <c r="B102" s="110" t="s">
        <v>278</v>
      </c>
      <c r="C102" s="5">
        <v>871</v>
      </c>
      <c r="D102" s="9" t="s">
        <v>34</v>
      </c>
      <c r="E102" s="9" t="s">
        <v>34</v>
      </c>
      <c r="F102" s="107" t="s">
        <v>308</v>
      </c>
      <c r="G102" s="50">
        <v>244</v>
      </c>
      <c r="H102" s="20">
        <v>94.9</v>
      </c>
    </row>
    <row r="103" spans="1:8" ht="31.5">
      <c r="A103" s="5"/>
      <c r="B103" s="110" t="s">
        <v>279</v>
      </c>
      <c r="C103" s="5">
        <v>871</v>
      </c>
      <c r="D103" s="9" t="s">
        <v>34</v>
      </c>
      <c r="E103" s="9" t="s">
        <v>34</v>
      </c>
      <c r="F103" s="107" t="s">
        <v>308</v>
      </c>
      <c r="G103" s="50">
        <v>851</v>
      </c>
      <c r="H103" s="20">
        <v>2</v>
      </c>
    </row>
    <row r="104" spans="1:8" ht="14.25">
      <c r="A104" s="5"/>
      <c r="B104" s="4" t="s">
        <v>146</v>
      </c>
      <c r="C104" s="5">
        <v>871</v>
      </c>
      <c r="D104" s="25" t="s">
        <v>38</v>
      </c>
      <c r="E104" s="25"/>
      <c r="F104" s="24"/>
      <c r="G104" s="24"/>
      <c r="H104" s="60">
        <f>H105</f>
        <v>60</v>
      </c>
    </row>
    <row r="105" spans="1:8" ht="25.5">
      <c r="A105" s="5"/>
      <c r="B105" s="212" t="s">
        <v>114</v>
      </c>
      <c r="C105" s="5">
        <v>871</v>
      </c>
      <c r="D105" s="14" t="s">
        <v>38</v>
      </c>
      <c r="E105" s="14" t="s">
        <v>34</v>
      </c>
      <c r="F105" s="2"/>
      <c r="G105" s="49"/>
      <c r="H105" s="16">
        <f>H106</f>
        <v>60</v>
      </c>
    </row>
    <row r="106" spans="1:8" ht="12.75">
      <c r="A106" s="5"/>
      <c r="B106" s="15" t="s">
        <v>113</v>
      </c>
      <c r="C106" s="5">
        <v>871</v>
      </c>
      <c r="D106" s="22" t="s">
        <v>11</v>
      </c>
      <c r="E106" s="22" t="s">
        <v>34</v>
      </c>
      <c r="F106" s="23" t="s">
        <v>111</v>
      </c>
      <c r="G106" s="49"/>
      <c r="H106" s="16">
        <f>H107</f>
        <v>60</v>
      </c>
    </row>
    <row r="107" spans="1:8" ht="12.75">
      <c r="A107" s="5"/>
      <c r="B107" s="75" t="s">
        <v>112</v>
      </c>
      <c r="C107" s="5">
        <v>871</v>
      </c>
      <c r="D107" s="22" t="s">
        <v>11</v>
      </c>
      <c r="E107" s="22" t="s">
        <v>34</v>
      </c>
      <c r="F107" s="23" t="s">
        <v>110</v>
      </c>
      <c r="G107" s="52"/>
      <c r="H107" s="17">
        <f>H108</f>
        <v>60</v>
      </c>
    </row>
    <row r="108" spans="1:8" ht="31.5">
      <c r="A108" s="5"/>
      <c r="B108" s="110" t="s">
        <v>278</v>
      </c>
      <c r="C108" s="5">
        <v>871</v>
      </c>
      <c r="D108" s="22" t="s">
        <v>11</v>
      </c>
      <c r="E108" s="22" t="s">
        <v>34</v>
      </c>
      <c r="F108" s="23" t="s">
        <v>110</v>
      </c>
      <c r="G108" s="51" t="s">
        <v>288</v>
      </c>
      <c r="H108" s="17">
        <v>60</v>
      </c>
    </row>
    <row r="109" spans="1:8" ht="14.25">
      <c r="A109" s="5"/>
      <c r="B109" s="4" t="s">
        <v>296</v>
      </c>
      <c r="C109" s="5">
        <v>871</v>
      </c>
      <c r="D109" s="25" t="s">
        <v>39</v>
      </c>
      <c r="E109" s="25"/>
      <c r="F109" s="24"/>
      <c r="G109" s="53"/>
      <c r="H109" s="16">
        <f>H110+H136</f>
        <v>2392.4999999999995</v>
      </c>
    </row>
    <row r="110" spans="1:8" ht="12.75">
      <c r="A110" s="5"/>
      <c r="B110" s="6" t="s">
        <v>40</v>
      </c>
      <c r="C110" s="5">
        <v>871</v>
      </c>
      <c r="D110" s="2" t="s">
        <v>39</v>
      </c>
      <c r="E110" s="2" t="s">
        <v>24</v>
      </c>
      <c r="F110" s="2" t="s">
        <v>22</v>
      </c>
      <c r="G110" s="49" t="s">
        <v>20</v>
      </c>
      <c r="H110" s="16">
        <f>H111+H117+H120+H122+H124+H130+H134</f>
        <v>2382.4999999999995</v>
      </c>
    </row>
    <row r="111" spans="1:8" ht="25.5">
      <c r="A111" s="5"/>
      <c r="B111" s="6" t="s">
        <v>41</v>
      </c>
      <c r="C111" s="5">
        <v>871</v>
      </c>
      <c r="D111" s="2" t="s">
        <v>39</v>
      </c>
      <c r="E111" s="2" t="s">
        <v>24</v>
      </c>
      <c r="F111" s="2" t="s">
        <v>12</v>
      </c>
      <c r="G111" s="49"/>
      <c r="H111" s="16">
        <f>H112</f>
        <v>1520.3</v>
      </c>
    </row>
    <row r="112" spans="1:8" ht="12.75">
      <c r="A112" s="5"/>
      <c r="B112" s="7" t="s">
        <v>46</v>
      </c>
      <c r="C112" s="5">
        <v>871</v>
      </c>
      <c r="D112" s="3" t="s">
        <v>39</v>
      </c>
      <c r="E112" s="3" t="s">
        <v>24</v>
      </c>
      <c r="F112" s="3" t="s">
        <v>45</v>
      </c>
      <c r="G112" s="50"/>
      <c r="H112" s="17">
        <f>H113+H114+H115+H116</f>
        <v>1520.3</v>
      </c>
    </row>
    <row r="113" spans="1:8" ht="15.75">
      <c r="A113" s="5"/>
      <c r="B113" s="110" t="s">
        <v>275</v>
      </c>
      <c r="C113" s="5">
        <v>871</v>
      </c>
      <c r="D113" s="3" t="s">
        <v>39</v>
      </c>
      <c r="E113" s="3" t="s">
        <v>24</v>
      </c>
      <c r="F113" s="3" t="s">
        <v>45</v>
      </c>
      <c r="G113" s="51" t="s">
        <v>297</v>
      </c>
      <c r="H113" s="17">
        <v>917.1</v>
      </c>
    </row>
    <row r="114" spans="1:8" ht="31.5">
      <c r="A114" s="5"/>
      <c r="B114" s="110" t="s">
        <v>276</v>
      </c>
      <c r="C114" s="5">
        <v>871</v>
      </c>
      <c r="D114" s="3" t="s">
        <v>39</v>
      </c>
      <c r="E114" s="3" t="s">
        <v>24</v>
      </c>
      <c r="F114" s="3" t="s">
        <v>45</v>
      </c>
      <c r="G114" s="50">
        <v>242</v>
      </c>
      <c r="H114" s="17">
        <v>15.8</v>
      </c>
    </row>
    <row r="115" spans="1:8" ht="31.5">
      <c r="A115" s="5"/>
      <c r="B115" s="110" t="s">
        <v>278</v>
      </c>
      <c r="C115" s="5">
        <v>871</v>
      </c>
      <c r="D115" s="3" t="s">
        <v>39</v>
      </c>
      <c r="E115" s="3" t="s">
        <v>24</v>
      </c>
      <c r="F115" s="3" t="s">
        <v>45</v>
      </c>
      <c r="G115" s="50">
        <v>244</v>
      </c>
      <c r="H115" s="17">
        <v>569.4</v>
      </c>
    </row>
    <row r="116" spans="1:8" ht="31.5">
      <c r="A116" s="5"/>
      <c r="B116" s="110" t="s">
        <v>279</v>
      </c>
      <c r="C116" s="5">
        <v>871</v>
      </c>
      <c r="D116" s="3" t="s">
        <v>39</v>
      </c>
      <c r="E116" s="3" t="s">
        <v>24</v>
      </c>
      <c r="F116" s="3" t="s">
        <v>45</v>
      </c>
      <c r="G116" s="50">
        <v>851</v>
      </c>
      <c r="H116" s="19">
        <v>18</v>
      </c>
    </row>
    <row r="117" spans="1:8" ht="38.25">
      <c r="A117" s="5"/>
      <c r="B117" s="175" t="s">
        <v>47</v>
      </c>
      <c r="C117" s="5">
        <v>871</v>
      </c>
      <c r="D117" s="6" t="s">
        <v>39</v>
      </c>
      <c r="E117" s="6" t="s">
        <v>24</v>
      </c>
      <c r="F117" s="6" t="s">
        <v>335</v>
      </c>
      <c r="G117" s="190"/>
      <c r="H117" s="191">
        <f>H118</f>
        <v>14.1</v>
      </c>
    </row>
    <row r="118" spans="1:8" ht="15.75">
      <c r="A118" s="5"/>
      <c r="B118" s="110" t="s">
        <v>275</v>
      </c>
      <c r="C118" s="5">
        <v>871</v>
      </c>
      <c r="D118" s="3" t="s">
        <v>39</v>
      </c>
      <c r="E118" s="3" t="s">
        <v>24</v>
      </c>
      <c r="F118" s="3" t="s">
        <v>335</v>
      </c>
      <c r="G118" s="51" t="s">
        <v>297</v>
      </c>
      <c r="H118" s="20">
        <v>14.1</v>
      </c>
    </row>
    <row r="119" spans="1:8" ht="12.75">
      <c r="A119" s="5"/>
      <c r="B119" s="15" t="s">
        <v>120</v>
      </c>
      <c r="C119" s="5">
        <v>871</v>
      </c>
      <c r="D119" s="3" t="s">
        <v>39</v>
      </c>
      <c r="E119" s="3" t="s">
        <v>24</v>
      </c>
      <c r="F119" s="3" t="s">
        <v>88</v>
      </c>
      <c r="G119" s="9"/>
      <c r="H119" s="20">
        <f>H120+H123</f>
        <v>174.5</v>
      </c>
    </row>
    <row r="120" spans="1:8" ht="42.75">
      <c r="A120" s="5"/>
      <c r="B120" s="179" t="s">
        <v>183</v>
      </c>
      <c r="C120" s="5">
        <v>871</v>
      </c>
      <c r="D120" s="2" t="s">
        <v>39</v>
      </c>
      <c r="E120" s="2" t="s">
        <v>24</v>
      </c>
      <c r="F120" s="180" t="s">
        <v>181</v>
      </c>
      <c r="G120" s="14"/>
      <c r="H120" s="60">
        <f>H121</f>
        <v>74.5</v>
      </c>
    </row>
    <row r="121" spans="1:8" ht="31.5">
      <c r="A121" s="5"/>
      <c r="B121" s="110" t="s">
        <v>278</v>
      </c>
      <c r="C121" s="5">
        <v>871</v>
      </c>
      <c r="D121" s="3" t="s">
        <v>39</v>
      </c>
      <c r="E121" s="3" t="s">
        <v>24</v>
      </c>
      <c r="F121" s="193" t="s">
        <v>181</v>
      </c>
      <c r="G121" s="9" t="s">
        <v>288</v>
      </c>
      <c r="H121" s="20">
        <v>74.5</v>
      </c>
    </row>
    <row r="122" spans="1:8" ht="57">
      <c r="A122" s="5"/>
      <c r="B122" s="188" t="s">
        <v>200</v>
      </c>
      <c r="C122" s="5">
        <v>871</v>
      </c>
      <c r="D122" s="2" t="s">
        <v>39</v>
      </c>
      <c r="E122" s="2" t="s">
        <v>24</v>
      </c>
      <c r="F122" s="180" t="s">
        <v>193</v>
      </c>
      <c r="G122" s="14"/>
      <c r="H122" s="20">
        <f>H123</f>
        <v>100</v>
      </c>
    </row>
    <row r="123" spans="1:8" ht="31.5">
      <c r="A123" s="5"/>
      <c r="B123" s="110" t="s">
        <v>278</v>
      </c>
      <c r="C123" s="5">
        <v>871</v>
      </c>
      <c r="D123" s="3" t="s">
        <v>39</v>
      </c>
      <c r="E123" s="3" t="s">
        <v>24</v>
      </c>
      <c r="F123" s="193" t="s">
        <v>193</v>
      </c>
      <c r="G123" s="9" t="s">
        <v>288</v>
      </c>
      <c r="H123" s="20">
        <v>100</v>
      </c>
    </row>
    <row r="124" spans="1:8" ht="12.75">
      <c r="A124" s="5"/>
      <c r="B124" s="6" t="s">
        <v>68</v>
      </c>
      <c r="C124" s="5">
        <v>871</v>
      </c>
      <c r="D124" s="24" t="s">
        <v>39</v>
      </c>
      <c r="E124" s="24" t="s">
        <v>24</v>
      </c>
      <c r="F124" s="24" t="s">
        <v>69</v>
      </c>
      <c r="G124" s="59"/>
      <c r="H124" s="60">
        <f>H125</f>
        <v>454.8</v>
      </c>
    </row>
    <row r="125" spans="1:8" ht="12.75">
      <c r="A125" s="5"/>
      <c r="B125" s="7" t="s">
        <v>46</v>
      </c>
      <c r="C125" s="5">
        <v>871</v>
      </c>
      <c r="D125" s="23" t="s">
        <v>39</v>
      </c>
      <c r="E125" s="23" t="s">
        <v>24</v>
      </c>
      <c r="F125" s="23" t="s">
        <v>70</v>
      </c>
      <c r="G125" s="58"/>
      <c r="H125" s="20">
        <f>SUM(H126:H129)</f>
        <v>454.8</v>
      </c>
    </row>
    <row r="126" spans="1:8" ht="15.75">
      <c r="A126" s="5"/>
      <c r="B126" s="110" t="s">
        <v>275</v>
      </c>
      <c r="C126" s="5">
        <v>871</v>
      </c>
      <c r="D126" s="21" t="s">
        <v>39</v>
      </c>
      <c r="E126" s="21" t="s">
        <v>24</v>
      </c>
      <c r="F126" s="27" t="s">
        <v>70</v>
      </c>
      <c r="G126" s="51" t="s">
        <v>297</v>
      </c>
      <c r="H126" s="26">
        <v>331</v>
      </c>
    </row>
    <row r="127" spans="1:8" ht="31.5">
      <c r="A127" s="5"/>
      <c r="B127" s="110" t="s">
        <v>276</v>
      </c>
      <c r="C127" s="5">
        <v>871</v>
      </c>
      <c r="D127" s="21" t="s">
        <v>39</v>
      </c>
      <c r="E127" s="21" t="s">
        <v>24</v>
      </c>
      <c r="F127" s="27" t="s">
        <v>70</v>
      </c>
      <c r="G127" s="51" t="s">
        <v>285</v>
      </c>
      <c r="H127" s="26">
        <v>29.8</v>
      </c>
    </row>
    <row r="128" spans="1:8" ht="31.5">
      <c r="A128" s="5"/>
      <c r="B128" s="110" t="s">
        <v>277</v>
      </c>
      <c r="C128" s="5">
        <v>871</v>
      </c>
      <c r="D128" s="21" t="s">
        <v>39</v>
      </c>
      <c r="E128" s="21" t="s">
        <v>24</v>
      </c>
      <c r="F128" s="27" t="s">
        <v>70</v>
      </c>
      <c r="G128" s="50">
        <v>243</v>
      </c>
      <c r="H128" s="26"/>
    </row>
    <row r="129" spans="1:8" ht="31.5">
      <c r="A129" s="5"/>
      <c r="B129" s="110" t="s">
        <v>278</v>
      </c>
      <c r="C129" s="5">
        <v>871</v>
      </c>
      <c r="D129" s="21" t="s">
        <v>39</v>
      </c>
      <c r="E129" s="21" t="s">
        <v>24</v>
      </c>
      <c r="F129" s="27" t="s">
        <v>70</v>
      </c>
      <c r="G129" s="50">
        <v>244</v>
      </c>
      <c r="H129" s="26">
        <v>94</v>
      </c>
    </row>
    <row r="130" spans="1:8" ht="40.5">
      <c r="A130" s="5"/>
      <c r="B130" s="169" t="s">
        <v>47</v>
      </c>
      <c r="C130" s="5">
        <v>871</v>
      </c>
      <c r="D130" s="170" t="s">
        <v>39</v>
      </c>
      <c r="E130" s="170" t="s">
        <v>24</v>
      </c>
      <c r="F130" s="6" t="s">
        <v>335</v>
      </c>
      <c r="G130" s="172"/>
      <c r="H130" s="173">
        <f>H131</f>
        <v>6.2</v>
      </c>
    </row>
    <row r="131" spans="1:8" ht="15" customHeight="1">
      <c r="A131" s="5"/>
      <c r="B131" s="110" t="s">
        <v>275</v>
      </c>
      <c r="C131" s="5">
        <v>871</v>
      </c>
      <c r="D131" s="3" t="s">
        <v>39</v>
      </c>
      <c r="E131" s="3" t="s">
        <v>24</v>
      </c>
      <c r="F131" s="3" t="s">
        <v>335</v>
      </c>
      <c r="G131" s="51" t="s">
        <v>297</v>
      </c>
      <c r="H131" s="20">
        <v>6.2</v>
      </c>
    </row>
    <row r="132" spans="1:8" ht="13.5" hidden="1">
      <c r="A132" s="5"/>
      <c r="B132" s="174" t="s">
        <v>74</v>
      </c>
      <c r="C132" s="5">
        <v>871</v>
      </c>
      <c r="D132" s="170" t="s">
        <v>39</v>
      </c>
      <c r="E132" s="170" t="s">
        <v>24</v>
      </c>
      <c r="F132" s="171" t="s">
        <v>70</v>
      </c>
      <c r="G132" s="172"/>
      <c r="H132" s="173">
        <f>H133</f>
        <v>0</v>
      </c>
    </row>
    <row r="133" spans="1:8" ht="15.75" hidden="1">
      <c r="A133" s="5"/>
      <c r="B133" s="110" t="s">
        <v>275</v>
      </c>
      <c r="C133" s="5">
        <v>871</v>
      </c>
      <c r="D133" s="3" t="s">
        <v>39</v>
      </c>
      <c r="E133" s="3" t="s">
        <v>24</v>
      </c>
      <c r="F133" s="27" t="s">
        <v>70</v>
      </c>
      <c r="G133" s="51" t="s">
        <v>297</v>
      </c>
      <c r="H133" s="20"/>
    </row>
    <row r="134" spans="1:8" ht="51">
      <c r="A134" s="5"/>
      <c r="B134" s="175" t="s">
        <v>298</v>
      </c>
      <c r="C134" s="5">
        <v>871</v>
      </c>
      <c r="D134" s="3" t="s">
        <v>39</v>
      </c>
      <c r="E134" s="3" t="s">
        <v>24</v>
      </c>
      <c r="F134" s="171" t="s">
        <v>336</v>
      </c>
      <c r="G134" s="51"/>
      <c r="H134" s="20">
        <f>H135</f>
        <v>212.6</v>
      </c>
    </row>
    <row r="135" spans="1:8" ht="47.25">
      <c r="A135" s="5"/>
      <c r="B135" s="110" t="s">
        <v>299</v>
      </c>
      <c r="C135" s="5">
        <v>871</v>
      </c>
      <c r="D135" s="3" t="s">
        <v>39</v>
      </c>
      <c r="E135" s="3" t="s">
        <v>24</v>
      </c>
      <c r="F135" s="27" t="s">
        <v>336</v>
      </c>
      <c r="G135" s="51" t="s">
        <v>300</v>
      </c>
      <c r="H135" s="20">
        <v>212.6</v>
      </c>
    </row>
    <row r="136" spans="1:8" ht="31.5">
      <c r="A136" s="5"/>
      <c r="B136" s="177" t="s">
        <v>310</v>
      </c>
      <c r="C136" s="5">
        <v>871</v>
      </c>
      <c r="D136" s="14" t="s">
        <v>39</v>
      </c>
      <c r="E136" s="14" t="s">
        <v>33</v>
      </c>
      <c r="F136" s="171"/>
      <c r="G136" s="162"/>
      <c r="H136" s="60">
        <f>H137</f>
        <v>10</v>
      </c>
    </row>
    <row r="137" spans="1:8" ht="45">
      <c r="A137" s="5"/>
      <c r="B137" s="155" t="s">
        <v>187</v>
      </c>
      <c r="C137" s="5">
        <v>871</v>
      </c>
      <c r="D137" s="9" t="s">
        <v>39</v>
      </c>
      <c r="E137" s="9" t="s">
        <v>33</v>
      </c>
      <c r="F137" s="23" t="s">
        <v>189</v>
      </c>
      <c r="G137" s="51"/>
      <c r="H137" s="20">
        <f>H138</f>
        <v>10</v>
      </c>
    </row>
    <row r="138" spans="1:8" ht="31.5">
      <c r="A138" s="5"/>
      <c r="B138" s="110" t="s">
        <v>278</v>
      </c>
      <c r="C138" s="5">
        <v>871</v>
      </c>
      <c r="D138" s="9" t="s">
        <v>39</v>
      </c>
      <c r="E138" s="9" t="s">
        <v>33</v>
      </c>
      <c r="F138" s="23" t="s">
        <v>189</v>
      </c>
      <c r="G138" s="51" t="s">
        <v>288</v>
      </c>
      <c r="H138" s="20">
        <v>10</v>
      </c>
    </row>
    <row r="139" spans="1:8" ht="14.25">
      <c r="A139" s="5"/>
      <c r="B139" s="4" t="s">
        <v>301</v>
      </c>
      <c r="C139" s="5">
        <v>871</v>
      </c>
      <c r="D139" s="25" t="s">
        <v>75</v>
      </c>
      <c r="E139" s="25"/>
      <c r="F139" s="24"/>
      <c r="G139" s="24"/>
      <c r="H139" s="60">
        <f>H140</f>
        <v>20</v>
      </c>
    </row>
    <row r="140" spans="1:8" ht="12.75">
      <c r="A140" s="5"/>
      <c r="B140" s="15" t="s">
        <v>311</v>
      </c>
      <c r="C140" s="5">
        <v>871</v>
      </c>
      <c r="D140" s="22" t="s">
        <v>75</v>
      </c>
      <c r="E140" s="22" t="s">
        <v>25</v>
      </c>
      <c r="F140" s="23"/>
      <c r="G140" s="23"/>
      <c r="H140" s="20">
        <f>H141</f>
        <v>20</v>
      </c>
    </row>
    <row r="141" spans="1:8" ht="45">
      <c r="A141" s="5"/>
      <c r="B141" s="155" t="s">
        <v>187</v>
      </c>
      <c r="C141" s="5">
        <v>871</v>
      </c>
      <c r="D141" s="22" t="s">
        <v>75</v>
      </c>
      <c r="E141" s="22" t="s">
        <v>25</v>
      </c>
      <c r="F141" s="193" t="s">
        <v>189</v>
      </c>
      <c r="G141" s="23"/>
      <c r="H141" s="26">
        <f>H142</f>
        <v>20</v>
      </c>
    </row>
    <row r="142" spans="1:8" ht="31.5">
      <c r="A142" s="5"/>
      <c r="B142" s="110" t="s">
        <v>278</v>
      </c>
      <c r="C142" s="5">
        <v>871</v>
      </c>
      <c r="D142" s="192" t="s">
        <v>75</v>
      </c>
      <c r="E142" s="192" t="s">
        <v>25</v>
      </c>
      <c r="F142" s="193" t="s">
        <v>189</v>
      </c>
      <c r="G142" s="194">
        <v>244</v>
      </c>
      <c r="H142" s="26">
        <v>20</v>
      </c>
    </row>
    <row r="143" spans="4:8" ht="12.75">
      <c r="D143"/>
      <c r="E143"/>
      <c r="F143"/>
      <c r="G143"/>
      <c r="H143" s="55">
        <f>H9+H48+H53+H62+H73+H104+H109+H139</f>
        <v>14056.5</v>
      </c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 s="62" t="s">
        <v>24</v>
      </c>
      <c r="H145" s="47">
        <f>H9</f>
        <v>4026.0999999999995</v>
      </c>
    </row>
    <row r="146" spans="4:8" ht="12.75">
      <c r="D146"/>
      <c r="E146"/>
      <c r="F146"/>
      <c r="G146" s="62" t="s">
        <v>31</v>
      </c>
      <c r="H146" s="47">
        <f>H48</f>
        <v>150</v>
      </c>
    </row>
    <row r="147" spans="4:8" ht="12.75">
      <c r="D147"/>
      <c r="E147"/>
      <c r="F147"/>
      <c r="G147" s="62" t="s">
        <v>25</v>
      </c>
      <c r="H147" s="47">
        <f>H53</f>
        <v>55</v>
      </c>
    </row>
    <row r="148" spans="4:8" ht="12.75">
      <c r="D148"/>
      <c r="E148"/>
      <c r="F148"/>
      <c r="G148" s="62" t="s">
        <v>33</v>
      </c>
      <c r="H148" s="47">
        <f>H62</f>
        <v>1289.1000000000001</v>
      </c>
    </row>
    <row r="149" spans="4:8" ht="12.75">
      <c r="D149"/>
      <c r="E149"/>
      <c r="F149"/>
      <c r="G149" s="62" t="s">
        <v>34</v>
      </c>
      <c r="H149" s="47">
        <f>H73</f>
        <v>6063.8</v>
      </c>
    </row>
    <row r="150" spans="4:8" ht="12.75">
      <c r="D150"/>
      <c r="E150"/>
      <c r="F150"/>
      <c r="G150" s="62" t="s">
        <v>38</v>
      </c>
      <c r="H150" s="47">
        <f>H104</f>
        <v>60</v>
      </c>
    </row>
    <row r="151" spans="4:8" ht="12.75">
      <c r="D151"/>
      <c r="E151"/>
      <c r="F151"/>
      <c r="G151" s="62" t="s">
        <v>39</v>
      </c>
      <c r="H151" s="47">
        <f>H109</f>
        <v>2392.4999999999995</v>
      </c>
    </row>
    <row r="152" spans="4:8" ht="12.75">
      <c r="D152"/>
      <c r="E152"/>
      <c r="F152"/>
      <c r="G152" s="62" t="s">
        <v>77</v>
      </c>
      <c r="H152" s="47"/>
    </row>
    <row r="153" spans="4:8" ht="12.75">
      <c r="D153"/>
      <c r="E153"/>
      <c r="F153"/>
      <c r="G153" s="62">
        <v>10</v>
      </c>
      <c r="H153" s="47">
        <f>H139</f>
        <v>20</v>
      </c>
    </row>
    <row r="154" spans="4:8" ht="12.75">
      <c r="D154"/>
      <c r="E154"/>
      <c r="F154"/>
      <c r="G154" s="62" t="s">
        <v>148</v>
      </c>
      <c r="H154" s="47"/>
    </row>
    <row r="155" spans="4:8" ht="12.75">
      <c r="D155"/>
      <c r="E155"/>
      <c r="F155"/>
      <c r="G155"/>
      <c r="H155" s="76">
        <f>SUM(H145:H154)</f>
        <v>14056.5</v>
      </c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2013-06-13T05:24:41Z</cp:lastPrinted>
  <dcterms:created xsi:type="dcterms:W3CDTF">2002-06-04T10:05:56Z</dcterms:created>
  <dcterms:modified xsi:type="dcterms:W3CDTF">2013-06-13T05:25:13Z</dcterms:modified>
  <cp:category/>
  <cp:version/>
  <cp:contentType/>
  <cp:contentStatus/>
</cp:coreProperties>
</file>