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<sst xmlns="http://schemas.openxmlformats.org/spreadsheetml/2006/main" count="141" uniqueCount="141">
  <si>
    <t>Код классификации</t>
  </si>
  <si>
    <t>Наименование показателей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</si>
  <si>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</si>
  <si>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</si>
  <si>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</si>
  <si>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</si>
  <si>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</si>
  <si>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</si>
  <si>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</si>
  <si>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и 228 Налогового кодекса Российской Федерации</t>
    </r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</si>
  <si>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</si>
  <si>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</si>
  <si>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</si>
  <si>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</si>
  <si>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</si>
  <si>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</t>
  </si>
  <si>
    <t>000 1 05 00000 00 0000 000</t>
  </si>
  <si>
    <t>НАЛОГИ НА СОВОКУПНЫЙ ДОХОД</t>
  </si>
  <si>
    <t>000 1 05 03000 01 0000 110</t>
  </si>
  <si>
    <t xml:space="preserve">Единый  сельскохозяйственный налог </t>
  </si>
  <si>
    <t>000 1 06 00000 00 0000 000</t>
  </si>
  <si>
    <t>НАЛОГИ НА ИМУЩЕСТВО</t>
  </si>
  <si>
    <t>000 1 06 01000 00 0000 110</t>
  </si>
  <si>
    <t>Налог на имущество  физических лиц</t>
  </si>
  <si>
    <t>000 1 06 01030 10 0000 110</t>
  </si>
  <si>
    <t>Налог на имущество  физических лиц, взимаемый по ставкам, применяемым к обектам налогообложения, расположенным в границах  поселений</t>
  </si>
  <si>
    <t>000 1 06 06000 00 0000 110</t>
  </si>
  <si>
    <t>Земельный налог</t>
  </si>
  <si>
    <t>000 1 06 06010 00 0000 110</t>
  </si>
  <si>
    <t>Земмельный налог, взимаемый по ставкам, установленным в соответствии с подпунктом 1 пункта 1 статьи 394 НК РФ</t>
  </si>
  <si>
    <t>000 1 06 06013 10 0000 110</t>
  </si>
  <si>
    <t>Земельный налог, взимаемый по ставкам, установленным в соответствии с подпунктом 1 пункта 1 статьи 394 НК РФ, и применяемым к объектам налогообложения расположенным в границах  поселений</t>
  </si>
  <si>
    <t>000 1 06 06020 00 0000 110</t>
  </si>
  <si>
    <t>Земмельный налог, взимаемый по ставкам, установленным в соответствии с подпунктом 2 пункта 1 статьи 394 НК РФ</t>
  </si>
  <si>
    <t>000 1 06 06023 10 0000 110</t>
  </si>
  <si>
    <t>Земельный налог, взимаемый по ставкам, установленным в соответствии с подпунктом 2 пункта 1 статьи 394 НК РФ, и применяемым к объектам налогообложения расположенным в границах  поселений</t>
  </si>
  <si>
    <t>000 1 08 00000 00 0000 000</t>
  </si>
  <si>
    <t xml:space="preserve">ГОСУДАРСТВЕННАЯ ПОШЛИНА 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</si>
  <si>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</si>
  <si>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</si>
  <si>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</si>
  <si>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</si>
  <si>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000 1 09 00000 00 0000 000</t>
  </si>
  <si>
    <t>Задолженность и перерасчеты по отмененным налогам,сборам и иным обязательным платежам</t>
  </si>
  <si>
    <t>000 1 09 04000 00 0000 110</t>
  </si>
  <si>
    <t>Налоги на имущество</t>
  </si>
  <si>
    <t>000 1 09 04050 00 0000110</t>
  </si>
  <si>
    <t>Земельный налог (по обязательстам, возникшим  до 01 января 2006 г)</t>
  </si>
  <si>
    <t>000 1 09 04053 10 0000110</t>
  </si>
  <si>
    <t>Земельный налог (по обязательствам, возникшим до        1 января 2006 года), мобилизуемый на территориях поселений</t>
  </si>
  <si>
    <t>000 1 11 00000 00 0000 000</t>
  </si>
  <si>
    <t xml:space="preserve">ДОХОДЫ  ОТ ИСПОЛЬЗОВАНИЯ ИМУЩЕСТВА, НАХОДЯЩЕГОСЯ В ГОСУДАРСТВЕННОЙ И МУНИЦИПАЛЬНОЙ СОБСТВЕННОСТИ 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</si>
  <si>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</si>
  <si>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</si>
  <si>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</si>
  <si>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</si>
  <si>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000 1 11 09045 10 0000 120</t>
  </si>
  <si>
    <t>Прочие   поступления   от   использования имущества, находящегося  в  собственности поселений   (за   исключением   имущества муниципальных бюджетных и  автономных   учреждений, а также имущества  муниципальных  унитарных предприятий, в том числе казенных</t>
  </si>
  <si>
    <t>000 1 13 00000 00 0000 130</t>
  </si>
  <si>
    <t>ДОХОДЫ ОТ ОКАЗАНИЯ ПЛАТНЫХ УСЛУГ И КОМПЕНСАЦИИ ЗАТРАТ ГОСУДАРСТВА</t>
  </si>
  <si>
    <t>000 1 13 01995 10 0000 130</t>
  </si>
  <si>
    <t>Прочие доходы от оказания платных услуг (работ) получателями средств бюджетов поселений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</si>
  <si>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</si>
  <si>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</si>
  <si>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</si>
  <si>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  (за исключением земельных участков бюджетных и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</si>
  <si>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</si>
  <si>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</si>
  <si>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</si>
  <si>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</si>
  <si>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000 1 16 23051 10 0000 140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</si>
  <si>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</si>
  <si>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000 1 17 05 000 00 0000 180</t>
  </si>
  <si>
    <t>ПРОЧИЕ НЕНАЛОГОВЫЕ ДОХОДЫ</t>
  </si>
  <si>
    <t>000 1 17 05050 10 0000 180</t>
  </si>
  <si>
    <t>Прочие неналоговые доходы бюджетов поселений</t>
  </si>
  <si>
    <t>000 2 00 00000 00 0000 000</t>
  </si>
  <si>
    <t>БЕЗВОЗМЕЗДНЫЕ 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</si>
  <si>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</si>
  <si>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</si>
  <si>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</si>
  <si>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</si>
  <si>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000 2 02 01001 00 0000 151</t>
  </si>
  <si>
    <t>Дотации на выравнивание бюджетной обеспеченности</t>
  </si>
  <si>
    <t>000 2 02 01001 10 0000 151</t>
  </si>
  <si>
    <t>Дотации бюджетам поселений на выравнивание бюджетной обеспеченности</t>
  </si>
  <si>
    <t>000 2 02 03000 00 0000 151</t>
  </si>
  <si>
    <t>Субвенции бюджетам субъектов Российской Федерации и муниципальных образований</t>
  </si>
  <si>
    <t>000 2 02 03015 00 0000 151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</si>
  <si>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</si>
  <si>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</si>
  <si>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</si>
  <si>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000 2 02 04014 10 0000 151</t>
  </si>
  <si>
    <t>Межбюджетные трансферта,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</si>
  <si>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000 2 02 04025 10 0000 151</t>
  </si>
  <si>
    <t>Иные межбюджетные трансферты бюджетам поселений на комплектование книжных фондов библиотек муниципальных образований</t>
  </si>
  <si>
    <t>000 2 02 04999 00 0000 151</t>
  </si>
  <si>
    <t>Прочие межбюджетные трансферты</t>
  </si>
  <si>
    <t>000 2 02 04999 10 0000 151</t>
  </si>
  <si>
    <t>Прочие межбюджетные трансферты, передаваемые бюджетам поселений</t>
  </si>
  <si>
    <t>Закон Тульской области "О библиотечном деле"</t>
  </si>
  <si>
    <r>
      <t xml:space="preserve">Закон Тульской области "О дополнительных мерах соц.поддержки отдельных категорий работников культуры Т.о. в 2012 году" </t>
    </r>
    <r>
      <rPr>
        <b/>
        <i/>
        <sz val="9"/>
        <rFont val="Times New Roman Cyr"/>
        <family val="0"/>
      </rPr>
      <t>(по 1150р.)</t>
    </r>
  </si>
  <si>
    <t>Закон Тульской области "Об установлении региональных надбавок работникам организаций бюджетной сферы Тульской области"</t>
  </si>
  <si>
    <t>ЗТО "О наделении органов местного самоуправления госполномочиями по предоставлению мер соц.поддержки работникам муниципальных библиотек, мун. Музеев и их филиалов"</t>
  </si>
  <si>
    <t>Финансовая помощь, выделенная из бюджета МО Щекинский район (переселение из аварийного жилья)</t>
  </si>
  <si>
    <t>подготовка ЖКХ к работе в зимних условиях</t>
  </si>
  <si>
    <t>ДЦП "Газификация населенных пунктов МО Щекинский район на 2012-2016 годы"</t>
  </si>
  <si>
    <t xml:space="preserve">Областная целевая программа " Газификация населенных пунктов в Тульской области на 2009-2012 годы" </t>
  </si>
  <si>
    <t>Долгосрочная целевая программа "Преодоление последствий радиационных аварий в муниципальном образовании Щекинский район на период до 2015 года"</t>
  </si>
  <si>
    <t>Федеральная целевая программа "Преодоление последствий радиационных аварий на период до 2015 года"</t>
  </si>
  <si>
    <t>ДЦП "Преодоление последствий радиационных аварий в Тульской области на период до 2015 года"</t>
  </si>
  <si>
    <t>народный бюджет</t>
  </si>
  <si>
    <t>ремонт автомобильных дорог общего пользования (областные13028)</t>
  </si>
  <si>
    <t>ремонт автомобильных дорог общего пользования (районные 11000)</t>
  </si>
  <si>
    <t>субсидии из обл.бюджета (ст.5224700) дворовые территории</t>
  </si>
  <si>
    <t>субсидии из обл.бюджета на ремонт дорог(ст.5224700)</t>
  </si>
  <si>
    <t>резервный фонд района</t>
  </si>
  <si>
    <t>000 2 03 0000000 0000 180</t>
  </si>
  <si>
    <t>Безвозмездные поступления от государственных (муниципальных) организаций</t>
  </si>
  <si>
    <t>000 2 04 00000 00 0000 180</t>
  </si>
  <si>
    <t>Безвозмездные поступления от негосударственных (муниципальных) организаций</t>
  </si>
  <si>
    <t>000 2 04 05020 10 0000 180</t>
  </si>
  <si>
    <t>Поступления от денежных пожертвований, предоставляемых негосударственными организациями получателям средств  бюджетов поселений</t>
  </si>
  <si>
    <t>000 2 04 05099 10 0000 180</t>
  </si>
  <si>
    <t>Прочие безвозмездные поступления от негосударственных организаций в бюджеты поселений</t>
  </si>
  <si>
    <t>ВСЕГО ДОХОДОВ</t>
  </si>
  <si>
    <t>обороты</t>
  </si>
  <si>
    <t xml:space="preserve">налоговые </t>
  </si>
  <si>
    <t>неналоговые</t>
  </si>
  <si>
    <t xml:space="preserve">             </t>
  </si>
  <si>
    <t>Приложение 2</t>
  </si>
  <si>
    <t>к решению Собрания депутатов МО Ломинцевское Щекинского района</t>
  </si>
  <si>
    <t>Исполнение доходов бюджета муниципального образования Ломинцевское</t>
  </si>
  <si>
    <t>сектора государственного управления, относящихся к доходам бюджета, за 2012 год</t>
  </si>
  <si>
    <t xml:space="preserve">Щекинского района по кодам видов доходов,подвидов доходов,классификации операций </t>
  </si>
  <si>
    <t>Щекинского района за 2012 год"</t>
  </si>
  <si>
    <t>"Отчет об исполнении бюджета муниципального образования Ломинцевское</t>
  </si>
  <si>
    <t>Утвержденный план на 2012 год тыс.руб.</t>
  </si>
  <si>
    <t>Исполнено за 2012 г. тыс.руб.</t>
  </si>
  <si>
    <t>ДЦП "Модернизация и капитальный ремонт объектов коммунальной инфраструктуры МО Щекинский район на 2012-2016 годы"</t>
  </si>
  <si>
    <t xml:space="preserve">                                                                                  от 30  мая  2013 г. №64-1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</si>
</sst>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20">
    <font>
      <sz val="10"/>
      <name val="Arial Cyr"/>
      <family val="0"/>
    </font>
    <font>
      <b/>
      <sz val="14"/>
      <name val="Times New Roman"/>
      <family val="1"/>
    </font>
    <font>
      <b/>
      <sz val="10"/>
      <name val="Times New Roman Cyr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name val="Times New Roman Cyr"/>
      <family val="1"/>
    </font>
    <font>
      <sz val="10"/>
      <color indexed="10"/>
      <name val="Arial Cyr"/>
      <family val="0"/>
    </font>
    <font>
      <sz val="10"/>
      <color indexed="8"/>
      <name val="Times New Roman"/>
      <family val="1"/>
    </font>
    <font>
      <b/>
      <sz val="9"/>
      <name val="Times New Roman Cyr"/>
      <family val="1"/>
    </font>
    <font>
      <i/>
      <sz val="9"/>
      <name val="Times New Roman Cyr"/>
      <family val="0"/>
    </font>
    <font>
      <b/>
      <i/>
      <sz val="9"/>
      <name val="Times New Roman Cyr"/>
      <family val="0"/>
    </font>
    <font>
      <i/>
      <sz val="10"/>
      <name val="Times New Roman"/>
      <family val="1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4" fillId="2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wrapText="1"/>
    </xf>
    <xf numFmtId="0" fontId="6" fillId="3" borderId="4" xfId="0" applyFont="1" applyFill="1" applyBorder="1" applyAlignment="1">
      <alignment wrapText="1"/>
    </xf>
    <xf numFmtId="0" fontId="7" fillId="3" borderId="3" xfId="0" applyFont="1" applyFill="1" applyBorder="1" applyAlignment="1">
      <alignment/>
    </xf>
    <xf numFmtId="0" fontId="0" fillId="0" borderId="3" xfId="0" applyBorder="1" applyAlignment="1">
      <alignment/>
    </xf>
    <xf numFmtId="0" fontId="5" fillId="2" borderId="3" xfId="0" applyFont="1" applyFill="1" applyBorder="1" applyAlignment="1">
      <alignment wrapText="1"/>
    </xf>
    <xf numFmtId="0" fontId="8" fillId="2" borderId="4" xfId="0" applyFont="1" applyFill="1" applyBorder="1" applyAlignment="1">
      <alignment wrapText="1"/>
    </xf>
    <xf numFmtId="0" fontId="7" fillId="0" borderId="3" xfId="0" applyFont="1" applyBorder="1" applyAlignment="1">
      <alignment/>
    </xf>
    <xf numFmtId="0" fontId="9" fillId="2" borderId="3" xfId="0" applyFont="1" applyFill="1" applyBorder="1" applyAlignment="1">
      <alignment wrapText="1"/>
    </xf>
    <xf numFmtId="0" fontId="10" fillId="2" borderId="4" xfId="0" applyFont="1" applyFill="1" applyBorder="1" applyAlignment="1">
      <alignment wrapText="1"/>
    </xf>
    <xf numFmtId="164" fontId="7" fillId="0" borderId="3" xfId="0" applyNumberFormat="1" applyFont="1" applyBorder="1" applyAlignment="1">
      <alignment/>
    </xf>
    <xf numFmtId="0" fontId="9" fillId="4" borderId="3" xfId="0" applyFont="1" applyFill="1" applyBorder="1" applyAlignment="1">
      <alignment wrapText="1"/>
    </xf>
    <xf numFmtId="0" fontId="10" fillId="4" borderId="4" xfId="0" applyFont="1" applyFill="1" applyBorder="1" applyAlignment="1">
      <alignment wrapText="1"/>
    </xf>
    <xf numFmtId="0" fontId="0" fillId="4" borderId="3" xfId="0" applyFill="1" applyBorder="1" applyAlignment="1">
      <alignment/>
    </xf>
    <xf numFmtId="0" fontId="6" fillId="2" borderId="4" xfId="0" applyFont="1" applyFill="1" applyBorder="1" applyAlignment="1">
      <alignment wrapText="1"/>
    </xf>
    <xf numFmtId="0" fontId="7" fillId="0" borderId="0" xfId="0" applyFont="1" applyAlignment="1">
      <alignment/>
    </xf>
    <xf numFmtId="0" fontId="12" fillId="2" borderId="4" xfId="0" applyFont="1" applyFill="1" applyBorder="1" applyAlignment="1">
      <alignment wrapText="1"/>
    </xf>
    <xf numFmtId="0" fontId="12" fillId="4" borderId="4" xfId="0" applyFont="1" applyFill="1" applyBorder="1" applyAlignment="1">
      <alignment wrapText="1"/>
    </xf>
    <xf numFmtId="165" fontId="7" fillId="0" borderId="3" xfId="0" applyNumberFormat="1" applyFont="1" applyBorder="1" applyAlignment="1">
      <alignment/>
    </xf>
    <xf numFmtId="0" fontId="12" fillId="0" borderId="4" xfId="0" applyFont="1" applyFill="1" applyBorder="1" applyAlignment="1">
      <alignment wrapText="1"/>
    </xf>
    <xf numFmtId="0" fontId="13" fillId="4" borderId="3" xfId="0" applyFont="1" applyFill="1" applyBorder="1" applyAlignment="1">
      <alignment/>
    </xf>
    <xf numFmtId="0" fontId="5" fillId="0" borderId="3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14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wrapText="1"/>
    </xf>
    <xf numFmtId="0" fontId="10" fillId="0" borderId="4" xfId="0" applyFont="1" applyFill="1" applyBorder="1" applyAlignment="1">
      <alignment wrapText="1"/>
    </xf>
    <xf numFmtId="0" fontId="0" fillId="0" borderId="3" xfId="0" applyFill="1" applyBorder="1" applyAlignment="1">
      <alignment/>
    </xf>
    <xf numFmtId="0" fontId="13" fillId="0" borderId="3" xfId="0" applyFont="1" applyFill="1" applyBorder="1" applyAlignment="1">
      <alignment/>
    </xf>
    <xf numFmtId="0" fontId="0" fillId="0" borderId="0" xfId="0" applyFill="1" applyAlignment="1">
      <alignment/>
    </xf>
    <xf numFmtId="0" fontId="15" fillId="2" borderId="3" xfId="0" applyNumberFormat="1" applyFont="1" applyFill="1" applyBorder="1" applyAlignment="1">
      <alignment horizontal="center"/>
    </xf>
    <xf numFmtId="0" fontId="15" fillId="0" borderId="4" xfId="0" applyNumberFormat="1" applyFont="1" applyBorder="1" applyAlignment="1">
      <alignment horizontal="justify" wrapText="1"/>
    </xf>
    <xf numFmtId="0" fontId="12" fillId="2" borderId="3" xfId="0" applyNumberFormat="1" applyFont="1" applyFill="1" applyBorder="1" applyAlignment="1">
      <alignment horizontal="center"/>
    </xf>
    <xf numFmtId="0" fontId="12" fillId="0" borderId="4" xfId="0" applyNumberFormat="1" applyFont="1" applyBorder="1" applyAlignment="1">
      <alignment horizontal="justify" wrapText="1"/>
    </xf>
    <xf numFmtId="0" fontId="16" fillId="4" borderId="3" xfId="0" applyNumberFormat="1" applyFont="1" applyFill="1" applyBorder="1" applyAlignment="1">
      <alignment horizontal="center"/>
    </xf>
    <xf numFmtId="0" fontId="16" fillId="4" borderId="4" xfId="0" applyNumberFormat="1" applyFont="1" applyFill="1" applyBorder="1" applyAlignment="1">
      <alignment horizontal="justify" wrapText="1"/>
    </xf>
    <xf numFmtId="0" fontId="12" fillId="2" borderId="2" xfId="0" applyNumberFormat="1" applyFont="1" applyFill="1" applyBorder="1" applyAlignment="1">
      <alignment horizontal="center"/>
    </xf>
    <xf numFmtId="0" fontId="12" fillId="0" borderId="5" xfId="0" applyNumberFormat="1" applyFont="1" applyBorder="1" applyAlignment="1">
      <alignment horizontal="justify" wrapText="1"/>
    </xf>
    <xf numFmtId="0" fontId="15" fillId="4" borderId="3" xfId="0" applyNumberFormat="1" applyFont="1" applyFill="1" applyBorder="1" applyAlignment="1">
      <alignment horizontal="center"/>
    </xf>
    <xf numFmtId="0" fontId="15" fillId="4" borderId="6" xfId="18" applyNumberFormat="1" applyFont="1" applyFill="1" applyBorder="1" applyAlignment="1">
      <alignment horizontal="justify" wrapText="1"/>
    </xf>
    <xf numFmtId="0" fontId="15" fillId="0" borderId="3" xfId="0" applyNumberFormat="1" applyFont="1" applyFill="1" applyBorder="1" applyAlignment="1">
      <alignment horizontal="center"/>
    </xf>
    <xf numFmtId="0" fontId="15" fillId="0" borderId="4" xfId="18" applyNumberFormat="1" applyFont="1" applyFill="1" applyBorder="1" applyAlignment="1">
      <alignment horizontal="justify" wrapText="1"/>
    </xf>
    <xf numFmtId="0" fontId="15" fillId="0" borderId="4" xfId="0" applyNumberFormat="1" applyFont="1" applyBorder="1" applyAlignment="1">
      <alignment horizontal="justify" wrapText="1"/>
    </xf>
    <xf numFmtId="0" fontId="15" fillId="0" borderId="4" xfId="0" applyNumberFormat="1" applyFont="1" applyFill="1" applyBorder="1" applyAlignment="1">
      <alignment horizontal="justify" wrapText="1"/>
    </xf>
    <xf numFmtId="0" fontId="12" fillId="0" borderId="3" xfId="0" applyNumberFormat="1" applyFont="1" applyBorder="1" applyAlignment="1">
      <alignment horizontal="center" wrapText="1"/>
    </xf>
    <xf numFmtId="0" fontId="12" fillId="0" borderId="4" xfId="18" applyNumberFormat="1" applyFont="1" applyFill="1" applyBorder="1" applyAlignment="1">
      <alignment horizontal="justify" wrapText="1"/>
    </xf>
    <xf numFmtId="0" fontId="12" fillId="0" borderId="2" xfId="0" applyNumberFormat="1" applyFont="1" applyBorder="1" applyAlignment="1">
      <alignment horizontal="center" wrapText="1"/>
    </xf>
    <xf numFmtId="0" fontId="12" fillId="0" borderId="7" xfId="0" applyNumberFormat="1" applyFont="1" applyFill="1" applyBorder="1" applyAlignment="1">
      <alignment horizontal="justify" wrapText="1"/>
    </xf>
    <xf numFmtId="0" fontId="12" fillId="0" borderId="6" xfId="18" applyNumberFormat="1" applyFont="1" applyFill="1" applyBorder="1" applyAlignment="1">
      <alignment horizontal="justify" wrapText="1"/>
    </xf>
    <xf numFmtId="0" fontId="3" fillId="0" borderId="3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1" fontId="18" fillId="0" borderId="3" xfId="0" applyNumberFormat="1" applyFont="1" applyFill="1" applyBorder="1" applyAlignment="1">
      <alignment horizontal="left" vertical="center" wrapText="1"/>
    </xf>
    <xf numFmtId="164" fontId="18" fillId="0" borderId="3" xfId="0" applyNumberFormat="1" applyFont="1" applyFill="1" applyBorder="1" applyAlignment="1">
      <alignment horizontal="right" vertical="center" wrapText="1"/>
    </xf>
    <xf numFmtId="0" fontId="15" fillId="0" borderId="6" xfId="18" applyNumberFormat="1" applyFont="1" applyFill="1" applyBorder="1" applyAlignment="1">
      <alignment horizontal="justify" wrapText="1"/>
    </xf>
    <xf numFmtId="0" fontId="15" fillId="0" borderId="8" xfId="0" applyNumberFormat="1" applyFont="1" applyFill="1" applyBorder="1" applyAlignment="1">
      <alignment horizontal="center"/>
    </xf>
    <xf numFmtId="0" fontId="12" fillId="4" borderId="8" xfId="0" applyNumberFormat="1" applyFont="1" applyFill="1" applyBorder="1" applyAlignment="1">
      <alignment horizontal="center"/>
    </xf>
    <xf numFmtId="0" fontId="15" fillId="3" borderId="3" xfId="0" applyNumberFormat="1" applyFont="1" applyFill="1" applyBorder="1" applyAlignment="1">
      <alignment horizontal="center"/>
    </xf>
    <xf numFmtId="0" fontId="15" fillId="3" borderId="7" xfId="0" applyNumberFormat="1" applyFont="1" applyFill="1" applyBorder="1" applyAlignment="1">
      <alignment horizontal="justify" wrapText="1"/>
    </xf>
    <xf numFmtId="2" fontId="19" fillId="5" borderId="2" xfId="0" applyNumberFormat="1" applyFont="1" applyFill="1" applyBorder="1" applyAlignment="1">
      <alignment/>
    </xf>
    <xf numFmtId="0" fontId="15" fillId="0" borderId="3" xfId="0" applyNumberFormat="1" applyFont="1" applyFill="1" applyBorder="1" applyAlignment="1">
      <alignment horizontal="justify" wrapText="1"/>
    </xf>
    <xf numFmtId="0" fontId="0" fillId="0" borderId="8" xfId="0" applyBorder="1" applyAlignment="1">
      <alignment/>
    </xf>
    <xf numFmtId="164" fontId="7" fillId="0" borderId="8" xfId="0" applyNumberFormat="1" applyFont="1" applyBorder="1" applyAlignment="1">
      <alignment/>
    </xf>
    <xf numFmtId="0" fontId="3" fillId="0" borderId="9" xfId="0" applyFont="1" applyFill="1" applyBorder="1" applyAlignment="1">
      <alignment horizontal="center"/>
    </xf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0" fillId="0" borderId="0" xfId="0" applyAlignment="1">
      <alignment horizontal="left"/>
    </xf>
    <xf numFmtId="0" fontId="8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3" xfId="0" applyNumberFormat="1" applyFont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6"/>
  <sheetViews>
    <sheetView tabSelected="1" workbookViewId="0" topLeftCell="A1">
      <selection activeCell="B6" sqref="A6:IV6"/>
    </sheetView>
  </sheetViews>
  <sheetFormatPr defaultColWidth="9.00390625" defaultRowHeight="12.75"/>
  <cols>
    <col min="1" max="1" width="21.125" style="0" customWidth="1"/>
    <col min="2" max="2" width="39.375" style="0" customWidth="1"/>
    <col min="3" max="3" width="10.875" style="0" customWidth="1"/>
  </cols>
  <sheetData>
    <row r="1" spans="2:3" ht="12.75">
      <c r="B1" s="73"/>
      <c r="C1" s="74"/>
    </row>
    <row r="2" spans="1:3" ht="12.75">
      <c r="A2" s="68" t="s">
        <v>129</v>
      </c>
      <c r="B2" s="73" t="s">
        <v>130</v>
      </c>
      <c r="C2" s="74"/>
    </row>
    <row r="3" spans="1:5" ht="12.75">
      <c r="A3" s="73" t="s">
        <v>131</v>
      </c>
      <c r="B3" s="73"/>
      <c r="C3" s="73"/>
      <c r="D3" s="66"/>
      <c r="E3" s="66"/>
    </row>
    <row r="4" spans="1:5" ht="12.75">
      <c r="A4" s="73" t="s">
        <v>136</v>
      </c>
      <c r="B4" s="73"/>
      <c r="C4" s="73"/>
      <c r="D4" s="66"/>
      <c r="E4" s="66"/>
    </row>
    <row r="5" spans="1:5" ht="12.75">
      <c r="A5" s="73" t="s">
        <v>135</v>
      </c>
      <c r="B5" s="73"/>
      <c r="C5" s="73"/>
      <c r="D5" s="66"/>
      <c r="E5" s="66"/>
    </row>
    <row r="6" s="66" customFormat="1" ht="12.75">
      <c r="A6" s="66" t="s">
        <v>140</v>
      </c>
    </row>
    <row r="7" spans="1:3" s="2" customFormat="1" ht="18.75">
      <c r="A7" s="69" t="s">
        <v>132</v>
      </c>
      <c r="B7" s="69"/>
      <c r="C7" s="70"/>
    </row>
    <row r="8" spans="1:3" s="2" customFormat="1" ht="18.75">
      <c r="A8" s="67" t="s">
        <v>134</v>
      </c>
      <c r="B8" s="67"/>
      <c r="C8" s="1"/>
    </row>
    <row r="9" spans="1:3" s="2" customFormat="1" ht="18.75">
      <c r="A9" s="67" t="s">
        <v>133</v>
      </c>
      <c r="B9" s="67"/>
      <c r="C9" s="1"/>
    </row>
    <row r="10" spans="1:3" ht="15.75" customHeight="1">
      <c r="A10" s="71" t="s">
        <v>0</v>
      </c>
      <c r="B10" s="72" t="s">
        <v>1</v>
      </c>
      <c r="C10" s="65"/>
    </row>
    <row r="11" spans="1:4" ht="75">
      <c r="A11" s="71"/>
      <c r="B11" s="72"/>
      <c r="C11" s="3" t="s">
        <v>137</v>
      </c>
      <c r="D11" s="3" t="s">
        <v>138</v>
      </c>
    </row>
    <row r="12" spans="1:4" ht="32.25" customHeight="1">
      <c r="A12" s="4" t="s">
        <v>2</v>
      </c>
      <c r="B12" s="5" t="s">
        <v>3</v>
      </c>
      <c r="C12" s="6">
        <f>C13+C19+C21+C29+C32+C36+C40+C42+C47+C46</f>
        <v>7429.799999999999</v>
      </c>
      <c r="D12" s="6">
        <f>D13+D19+D21+D29+D32+D36+D40+D42+D47+D46</f>
        <v>8935</v>
      </c>
    </row>
    <row r="13" spans="1:4" ht="12.75">
      <c r="A13" s="8" t="s">
        <v>4</v>
      </c>
      <c r="B13" s="9" t="s">
        <v>5</v>
      </c>
      <c r="C13" s="10">
        <f>C14</f>
        <v>2783.7</v>
      </c>
      <c r="D13" s="10">
        <f>D14</f>
        <v>3329.5</v>
      </c>
    </row>
    <row r="14" spans="1:4" ht="12.75">
      <c r="A14" s="11" t="s">
        <v>6</v>
      </c>
      <c r="B14" s="12" t="s">
        <v>7</v>
      </c>
      <c r="C14" s="10">
        <f>SUM(C15:C18)</f>
        <v>2783.7</v>
      </c>
      <c r="D14" s="10">
        <f>SUM(D15:D18)</f>
        <v>3329.5</v>
      </c>
    </row>
    <row r="15" spans="1:4" ht="73.5">
      <c r="A15" s="14" t="s">
        <v>8</v>
      </c>
      <c r="B15" s="15" t="s">
        <v>9</v>
      </c>
      <c r="C15" s="16">
        <f>2865.2-85.4</f>
        <v>2779.7999999999997</v>
      </c>
      <c r="D15" s="16">
        <v>3326.2</v>
      </c>
    </row>
    <row r="16" spans="1:4" ht="72">
      <c r="A16" s="14" t="s">
        <v>10</v>
      </c>
      <c r="B16" s="15" t="s">
        <v>11</v>
      </c>
      <c r="C16" s="16">
        <v>2</v>
      </c>
      <c r="D16" s="16">
        <v>1.3</v>
      </c>
    </row>
    <row r="17" spans="1:4" ht="48">
      <c r="A17" s="14" t="s">
        <v>12</v>
      </c>
      <c r="B17" s="15" t="s">
        <v>13</v>
      </c>
      <c r="C17" s="16">
        <v>1.9</v>
      </c>
      <c r="D17" s="16">
        <v>2</v>
      </c>
    </row>
    <row r="18" spans="1:4" ht="72">
      <c r="A18" s="14" t="s">
        <v>14</v>
      </c>
      <c r="B18" s="15" t="s">
        <v>15</v>
      </c>
      <c r="C18" s="16"/>
      <c r="D18" s="16"/>
    </row>
    <row r="19" spans="1:4" ht="12.75">
      <c r="A19" s="8" t="s">
        <v>16</v>
      </c>
      <c r="B19" s="17" t="s">
        <v>17</v>
      </c>
      <c r="C19" s="10">
        <f>C20</f>
        <v>0</v>
      </c>
      <c r="D19" s="10">
        <f>D20</f>
        <v>0</v>
      </c>
    </row>
    <row r="20" spans="1:4" ht="25.5" customHeight="1">
      <c r="A20" s="14" t="s">
        <v>18</v>
      </c>
      <c r="B20" s="15" t="s">
        <v>19</v>
      </c>
      <c r="C20" s="16"/>
      <c r="D20" s="16"/>
    </row>
    <row r="21" spans="1:4" ht="12.75">
      <c r="A21" s="8" t="s">
        <v>20</v>
      </c>
      <c r="B21" s="17" t="s">
        <v>21</v>
      </c>
      <c r="C21" s="10">
        <f>C22+C24</f>
        <v>3166.3999999999996</v>
      </c>
      <c r="D21" s="10">
        <f>D22+D24</f>
        <v>3856.6</v>
      </c>
    </row>
    <row r="22" spans="1:4" s="18" customFormat="1" ht="12.75">
      <c r="A22" s="8" t="s">
        <v>22</v>
      </c>
      <c r="B22" s="9" t="s">
        <v>23</v>
      </c>
      <c r="C22" s="10">
        <f>C23</f>
        <v>111.7</v>
      </c>
      <c r="D22" s="10">
        <f>D23</f>
        <v>112.1</v>
      </c>
    </row>
    <row r="23" spans="1:4" ht="48">
      <c r="A23" s="14" t="s">
        <v>24</v>
      </c>
      <c r="B23" s="15" t="s">
        <v>25</v>
      </c>
      <c r="C23" s="16">
        <v>111.7</v>
      </c>
      <c r="D23" s="16">
        <v>112.1</v>
      </c>
    </row>
    <row r="24" spans="1:4" s="18" customFormat="1" ht="12.75">
      <c r="A24" s="8" t="s">
        <v>26</v>
      </c>
      <c r="B24" s="9" t="s">
        <v>27</v>
      </c>
      <c r="C24" s="10">
        <f>C25+C27</f>
        <v>3054.7</v>
      </c>
      <c r="D24" s="10">
        <f>D25+D27</f>
        <v>3744.5</v>
      </c>
    </row>
    <row r="25" spans="1:4" ht="36">
      <c r="A25" s="11" t="s">
        <v>28</v>
      </c>
      <c r="B25" s="19" t="s">
        <v>29</v>
      </c>
      <c r="C25" s="7">
        <f>C26</f>
        <v>354.7</v>
      </c>
      <c r="D25" s="7">
        <f>D26</f>
        <v>836.1</v>
      </c>
    </row>
    <row r="26" spans="1:4" ht="60">
      <c r="A26" s="14" t="s">
        <v>30</v>
      </c>
      <c r="B26" s="20" t="s">
        <v>31</v>
      </c>
      <c r="C26" s="16">
        <v>354.7</v>
      </c>
      <c r="D26" s="16">
        <v>836.1</v>
      </c>
    </row>
    <row r="27" spans="1:4" ht="36">
      <c r="A27" s="11" t="s">
        <v>32</v>
      </c>
      <c r="B27" s="19" t="s">
        <v>33</v>
      </c>
      <c r="C27" s="7">
        <f>C28</f>
        <v>2700</v>
      </c>
      <c r="D27" s="7">
        <v>2908.4</v>
      </c>
    </row>
    <row r="28" spans="1:4" ht="60">
      <c r="A28" s="14" t="s">
        <v>34</v>
      </c>
      <c r="B28" s="20" t="s">
        <v>35</v>
      </c>
      <c r="C28" s="16">
        <v>2700</v>
      </c>
      <c r="D28" s="16">
        <v>2908.4</v>
      </c>
    </row>
    <row r="29" spans="1:4" ht="12.75">
      <c r="A29" s="8" t="s">
        <v>36</v>
      </c>
      <c r="B29" s="17" t="s">
        <v>37</v>
      </c>
      <c r="C29" s="10">
        <f>C30</f>
        <v>9.4</v>
      </c>
      <c r="D29" s="10">
        <f>D30</f>
        <v>9.4</v>
      </c>
    </row>
    <row r="30" spans="1:4" ht="36">
      <c r="A30" s="11" t="s">
        <v>38</v>
      </c>
      <c r="B30" s="12" t="s">
        <v>39</v>
      </c>
      <c r="C30" s="7">
        <f>C31</f>
        <v>9.4</v>
      </c>
      <c r="D30" s="7">
        <v>9.4</v>
      </c>
    </row>
    <row r="31" spans="1:4" ht="72">
      <c r="A31" s="14" t="s">
        <v>40</v>
      </c>
      <c r="B31" s="20" t="s">
        <v>41</v>
      </c>
      <c r="C31" s="16">
        <v>9.4</v>
      </c>
      <c r="D31" s="16">
        <v>9.4</v>
      </c>
    </row>
    <row r="32" spans="1:4" ht="36">
      <c r="A32" s="8" t="s">
        <v>42</v>
      </c>
      <c r="B32" s="17" t="s">
        <v>43</v>
      </c>
      <c r="C32" s="10">
        <f aca="true" t="shared" si="0" ref="C32:D34">C33</f>
        <v>0</v>
      </c>
      <c r="D32" s="10">
        <f t="shared" si="0"/>
        <v>0</v>
      </c>
    </row>
    <row r="33" spans="1:4" ht="12.75">
      <c r="A33" s="11" t="s">
        <v>44</v>
      </c>
      <c r="B33" s="12" t="s">
        <v>45</v>
      </c>
      <c r="C33" s="7">
        <f t="shared" si="0"/>
        <v>0</v>
      </c>
      <c r="D33" s="7"/>
    </row>
    <row r="34" spans="1:4" ht="24">
      <c r="A34" s="11" t="s">
        <v>46</v>
      </c>
      <c r="B34" s="12" t="s">
        <v>47</v>
      </c>
      <c r="C34" s="7">
        <f t="shared" si="0"/>
        <v>0</v>
      </c>
      <c r="D34" s="7">
        <f t="shared" si="0"/>
        <v>0</v>
      </c>
    </row>
    <row r="35" spans="1:4" ht="36">
      <c r="A35" s="14" t="s">
        <v>48</v>
      </c>
      <c r="B35" s="20" t="s">
        <v>49</v>
      </c>
      <c r="C35" s="16"/>
      <c r="D35" s="16"/>
    </row>
    <row r="36" spans="1:4" ht="48">
      <c r="A36" s="8" t="s">
        <v>50</v>
      </c>
      <c r="B36" s="17" t="s">
        <v>51</v>
      </c>
      <c r="C36" s="10">
        <f>C37+C39</f>
        <v>647</v>
      </c>
      <c r="D36" s="10">
        <f>D37+D39</f>
        <v>841.8</v>
      </c>
    </row>
    <row r="37" spans="1:4" ht="60">
      <c r="A37" s="11" t="s">
        <v>52</v>
      </c>
      <c r="B37" s="22" t="s">
        <v>53</v>
      </c>
      <c r="C37" s="7">
        <f>C38</f>
        <v>647</v>
      </c>
      <c r="D37" s="7">
        <v>841.8</v>
      </c>
    </row>
    <row r="38" spans="1:4" ht="72">
      <c r="A38" s="14" t="s">
        <v>54</v>
      </c>
      <c r="B38" s="20" t="s">
        <v>55</v>
      </c>
      <c r="C38" s="23">
        <v>647</v>
      </c>
      <c r="D38" s="23">
        <v>841.8</v>
      </c>
    </row>
    <row r="39" spans="1:4" ht="72">
      <c r="A39" s="14" t="s">
        <v>56</v>
      </c>
      <c r="B39" s="15" t="s">
        <v>57</v>
      </c>
      <c r="C39" s="16"/>
      <c r="D39" s="16"/>
    </row>
    <row r="40" spans="1:4" ht="24">
      <c r="A40" s="24" t="s">
        <v>58</v>
      </c>
      <c r="B40" s="25" t="s">
        <v>59</v>
      </c>
      <c r="C40" s="7">
        <f>C41</f>
        <v>0</v>
      </c>
      <c r="D40" s="7">
        <f>D41</f>
        <v>0</v>
      </c>
    </row>
    <row r="41" spans="1:4" ht="38.25">
      <c r="A41" s="26" t="s">
        <v>60</v>
      </c>
      <c r="B41" s="27" t="s">
        <v>61</v>
      </c>
      <c r="C41" s="16"/>
      <c r="D41" s="16"/>
    </row>
    <row r="42" spans="1:4" ht="24">
      <c r="A42" s="24" t="s">
        <v>62</v>
      </c>
      <c r="B42" s="25" t="s">
        <v>63</v>
      </c>
      <c r="C42" s="10">
        <f>C43</f>
        <v>823.3</v>
      </c>
      <c r="D42" s="10">
        <f>D43</f>
        <v>897.6</v>
      </c>
    </row>
    <row r="43" spans="1:5" ht="48">
      <c r="A43" s="28" t="s">
        <v>64</v>
      </c>
      <c r="B43" s="29" t="s">
        <v>65</v>
      </c>
      <c r="C43" s="7">
        <f>C44</f>
        <v>823.3</v>
      </c>
      <c r="D43" s="7">
        <v>897.6</v>
      </c>
      <c r="E43">
        <v>1</v>
      </c>
    </row>
    <row r="44" spans="1:4" ht="36">
      <c r="A44" s="28" t="s">
        <v>66</v>
      </c>
      <c r="B44" s="29" t="s">
        <v>67</v>
      </c>
      <c r="C44" s="7">
        <f>C45</f>
        <v>823.3</v>
      </c>
      <c r="D44" s="7">
        <f>D45</f>
        <v>897.6</v>
      </c>
    </row>
    <row r="45" spans="1:4" ht="48">
      <c r="A45" s="14" t="s">
        <v>68</v>
      </c>
      <c r="B45" s="15" t="s">
        <v>69</v>
      </c>
      <c r="C45" s="23">
        <v>823.3</v>
      </c>
      <c r="D45" s="23">
        <v>897.6</v>
      </c>
    </row>
    <row r="46" spans="1:4" s="32" customFormat="1" ht="59.25" customHeight="1">
      <c r="A46" s="24" t="s">
        <v>70</v>
      </c>
      <c r="B46" s="29" t="s">
        <v>71</v>
      </c>
      <c r="C46" s="31"/>
      <c r="D46" s="31"/>
    </row>
    <row r="47" spans="1:4" ht="21.75">
      <c r="A47" s="24" t="s">
        <v>72</v>
      </c>
      <c r="B47" s="25" t="s">
        <v>73</v>
      </c>
      <c r="C47" s="7">
        <f>C48</f>
        <v>0</v>
      </c>
      <c r="D47" s="7">
        <f>D48</f>
        <v>0.1</v>
      </c>
    </row>
    <row r="48" spans="1:4" ht="12.75">
      <c r="A48" s="14" t="s">
        <v>74</v>
      </c>
      <c r="B48" s="15" t="s">
        <v>75</v>
      </c>
      <c r="C48" s="16"/>
      <c r="D48" s="16">
        <v>0.1</v>
      </c>
    </row>
    <row r="49" spans="1:4" ht="32.25" customHeight="1">
      <c r="A49" s="4" t="s">
        <v>76</v>
      </c>
      <c r="B49" s="5" t="s">
        <v>77</v>
      </c>
      <c r="C49" s="6">
        <f>C50+C79+C80</f>
        <v>9925.400000000001</v>
      </c>
      <c r="D49" s="6">
        <f>D50+D79+D80</f>
        <v>9405.400000000001</v>
      </c>
    </row>
    <row r="50" spans="1:4" s="18" customFormat="1" ht="36">
      <c r="A50" s="33" t="s">
        <v>78</v>
      </c>
      <c r="B50" s="34" t="s">
        <v>79</v>
      </c>
      <c r="C50" s="10">
        <f>C51+C54+C57+C59+C58</f>
        <v>9915.400000000001</v>
      </c>
      <c r="D50" s="10">
        <f>D51+D54+D57+D59+D58</f>
        <v>9395.400000000001</v>
      </c>
    </row>
    <row r="51" spans="1:4" ht="24">
      <c r="A51" s="33" t="s">
        <v>80</v>
      </c>
      <c r="B51" s="34" t="s">
        <v>81</v>
      </c>
      <c r="C51" s="7">
        <f>C52</f>
        <v>4521.9</v>
      </c>
      <c r="D51" s="7">
        <v>4521.9</v>
      </c>
    </row>
    <row r="52" spans="1:4" ht="24">
      <c r="A52" s="35" t="s">
        <v>82</v>
      </c>
      <c r="B52" s="36" t="s">
        <v>83</v>
      </c>
      <c r="C52" s="7">
        <f>C53</f>
        <v>4521.9</v>
      </c>
      <c r="D52" s="7">
        <v>4521.9</v>
      </c>
    </row>
    <row r="53" spans="1:4" ht="24">
      <c r="A53" s="37" t="s">
        <v>84</v>
      </c>
      <c r="B53" s="38" t="s">
        <v>85</v>
      </c>
      <c r="C53" s="16">
        <v>4521.9</v>
      </c>
      <c r="D53" s="16">
        <v>4521.9</v>
      </c>
    </row>
    <row r="54" spans="1:4" ht="24">
      <c r="A54" s="33" t="s">
        <v>86</v>
      </c>
      <c r="B54" s="34" t="s">
        <v>87</v>
      </c>
      <c r="C54" s="7">
        <f>C55</f>
        <v>150</v>
      </c>
      <c r="D54" s="7">
        <v>150</v>
      </c>
    </row>
    <row r="55" spans="1:4" ht="36">
      <c r="A55" s="39" t="s">
        <v>88</v>
      </c>
      <c r="B55" s="40" t="s">
        <v>89</v>
      </c>
      <c r="C55" s="7">
        <f>C56</f>
        <v>150</v>
      </c>
      <c r="D55" s="7">
        <v>150</v>
      </c>
    </row>
    <row r="56" spans="1:4" ht="36.75" customHeight="1">
      <c r="A56" s="37" t="s">
        <v>90</v>
      </c>
      <c r="B56" s="38" t="s">
        <v>91</v>
      </c>
      <c r="C56" s="16">
        <v>150</v>
      </c>
      <c r="D56" s="16">
        <v>150</v>
      </c>
    </row>
    <row r="57" spans="1:4" ht="72">
      <c r="A57" s="41" t="s">
        <v>92</v>
      </c>
      <c r="B57" s="42" t="s">
        <v>93</v>
      </c>
      <c r="C57" s="16">
        <v>304</v>
      </c>
      <c r="D57" s="16"/>
    </row>
    <row r="58" spans="1:4" ht="48">
      <c r="A58" s="43" t="s">
        <v>94</v>
      </c>
      <c r="B58" s="44" t="s">
        <v>95</v>
      </c>
      <c r="C58" s="7">
        <v>13.7</v>
      </c>
      <c r="D58" s="7">
        <v>13.7</v>
      </c>
    </row>
    <row r="59" spans="1:4" ht="27" customHeight="1">
      <c r="A59" s="43" t="s">
        <v>96</v>
      </c>
      <c r="B59" s="45" t="s">
        <v>97</v>
      </c>
      <c r="C59" s="7">
        <f>C60</f>
        <v>4925.8</v>
      </c>
      <c r="D59" s="30">
        <v>4709.8</v>
      </c>
    </row>
    <row r="60" spans="1:5" ht="24">
      <c r="A60" s="43" t="s">
        <v>98</v>
      </c>
      <c r="B60" s="46" t="s">
        <v>99</v>
      </c>
      <c r="C60" s="10">
        <f>SUM(C61:C78)</f>
        <v>4925.8</v>
      </c>
      <c r="D60" s="10">
        <f>SUM(D61:D78)</f>
        <v>4709.8</v>
      </c>
      <c r="E60">
        <v>1</v>
      </c>
    </row>
    <row r="61" spans="1:4" ht="18" customHeight="1">
      <c r="A61" s="47"/>
      <c r="B61" s="48" t="s">
        <v>100</v>
      </c>
      <c r="C61" s="7"/>
      <c r="D61" s="7"/>
    </row>
    <row r="62" spans="1:4" ht="36">
      <c r="A62" s="47"/>
      <c r="B62" s="48" t="s">
        <v>101</v>
      </c>
      <c r="C62" s="7">
        <v>12</v>
      </c>
      <c r="D62" s="7">
        <v>12</v>
      </c>
    </row>
    <row r="63" spans="1:4" ht="36">
      <c r="A63" s="49"/>
      <c r="B63" s="50" t="s">
        <v>102</v>
      </c>
      <c r="C63" s="7">
        <v>20.3</v>
      </c>
      <c r="D63" s="7">
        <v>18.7</v>
      </c>
    </row>
    <row r="64" spans="1:4" ht="60">
      <c r="A64" s="7"/>
      <c r="B64" s="48" t="s">
        <v>103</v>
      </c>
      <c r="C64" s="30">
        <f>286.5+3.6</f>
        <v>290.1</v>
      </c>
      <c r="D64" s="30">
        <v>290.1</v>
      </c>
    </row>
    <row r="65" spans="1:4" ht="36">
      <c r="A65" s="7"/>
      <c r="B65" s="48" t="s">
        <v>104</v>
      </c>
      <c r="C65" s="7">
        <f>1866.3-1866.3</f>
        <v>0</v>
      </c>
      <c r="D65" s="7">
        <f>1866.3-1866.3</f>
        <v>0</v>
      </c>
    </row>
    <row r="66" spans="1:4" ht="12.75">
      <c r="A66" s="7"/>
      <c r="B66" s="48" t="s">
        <v>105</v>
      </c>
      <c r="C66" s="7"/>
      <c r="D66" s="7"/>
    </row>
    <row r="67" spans="1:4" ht="36">
      <c r="A67" s="7"/>
      <c r="B67" s="51" t="s">
        <v>139</v>
      </c>
      <c r="C67" s="7">
        <v>260</v>
      </c>
      <c r="D67" s="7">
        <v>99.6</v>
      </c>
    </row>
    <row r="68" spans="1:4" ht="24">
      <c r="A68" s="7"/>
      <c r="B68" s="51" t="s">
        <v>106</v>
      </c>
      <c r="C68" s="7"/>
      <c r="D68" s="7"/>
    </row>
    <row r="69" spans="1:4" ht="42" customHeight="1">
      <c r="A69" s="7"/>
      <c r="B69" s="51" t="s">
        <v>107</v>
      </c>
      <c r="C69" s="7"/>
      <c r="D69" s="7"/>
    </row>
    <row r="70" spans="1:4" ht="51">
      <c r="A70" s="7"/>
      <c r="B70" s="52" t="s">
        <v>108</v>
      </c>
      <c r="C70" s="7"/>
      <c r="D70" s="7"/>
    </row>
    <row r="71" spans="1:4" ht="41.25" customHeight="1">
      <c r="A71" s="7"/>
      <c r="B71" s="53" t="s">
        <v>109</v>
      </c>
      <c r="C71" s="7"/>
      <c r="D71" s="7"/>
    </row>
    <row r="72" spans="1:4" ht="41.25" customHeight="1">
      <c r="A72" s="7"/>
      <c r="B72" s="53" t="s">
        <v>110</v>
      </c>
      <c r="C72" s="7"/>
      <c r="D72" s="7"/>
    </row>
    <row r="73" spans="1:4" ht="12.75">
      <c r="A73" s="7"/>
      <c r="B73" s="51" t="s">
        <v>111</v>
      </c>
      <c r="C73" s="7">
        <v>1105</v>
      </c>
      <c r="D73" s="7">
        <v>1105</v>
      </c>
    </row>
    <row r="74" spans="1:4" ht="24">
      <c r="A74" s="7"/>
      <c r="B74" s="51" t="s">
        <v>112</v>
      </c>
      <c r="C74" s="30">
        <f>1100</f>
        <v>1100</v>
      </c>
      <c r="D74" s="30">
        <v>1067</v>
      </c>
    </row>
    <row r="75" spans="1:4" ht="24">
      <c r="A75" s="7"/>
      <c r="B75" s="51" t="s">
        <v>113</v>
      </c>
      <c r="C75" s="30">
        <f>585.5+184.5</f>
        <v>770</v>
      </c>
      <c r="D75" s="30">
        <v>770</v>
      </c>
    </row>
    <row r="76" spans="1:4" ht="25.5">
      <c r="A76" s="7"/>
      <c r="B76" s="54" t="s">
        <v>114</v>
      </c>
      <c r="C76" s="55">
        <v>668.4</v>
      </c>
      <c r="D76" s="55">
        <v>668.4</v>
      </c>
    </row>
    <row r="77" spans="1:4" ht="25.5">
      <c r="A77" s="7"/>
      <c r="B77" s="54" t="s">
        <v>115</v>
      </c>
      <c r="C77" s="55">
        <v>700</v>
      </c>
      <c r="D77" s="55">
        <v>679</v>
      </c>
    </row>
    <row r="78" spans="1:4" ht="12.75">
      <c r="A78" s="7"/>
      <c r="B78" s="51" t="s">
        <v>116</v>
      </c>
      <c r="C78" s="7"/>
      <c r="D78" s="7"/>
    </row>
    <row r="79" spans="1:4" ht="27" customHeight="1">
      <c r="A79" s="43" t="s">
        <v>117</v>
      </c>
      <c r="B79" s="56" t="s">
        <v>118</v>
      </c>
      <c r="C79" s="7"/>
      <c r="D79" s="7"/>
    </row>
    <row r="80" spans="1:4" ht="36">
      <c r="A80" s="57" t="s">
        <v>119</v>
      </c>
      <c r="B80" s="56" t="s">
        <v>120</v>
      </c>
      <c r="C80" s="10">
        <f>C81+C82</f>
        <v>10</v>
      </c>
      <c r="D80" s="10">
        <f>D81+D82</f>
        <v>10</v>
      </c>
    </row>
    <row r="81" spans="1:4" ht="48">
      <c r="A81" s="58" t="s">
        <v>121</v>
      </c>
      <c r="B81" s="15" t="s">
        <v>122</v>
      </c>
      <c r="C81" s="16">
        <v>10</v>
      </c>
      <c r="D81" s="16">
        <v>10</v>
      </c>
    </row>
    <row r="82" spans="1:4" ht="36">
      <c r="A82" s="58" t="s">
        <v>123</v>
      </c>
      <c r="B82" s="15" t="s">
        <v>124</v>
      </c>
      <c r="C82" s="16"/>
      <c r="D82" s="16"/>
    </row>
    <row r="83" spans="1:4" ht="25.5" customHeight="1">
      <c r="A83" s="59"/>
      <c r="B83" s="60" t="s">
        <v>125</v>
      </c>
      <c r="C83" s="61">
        <f>C12+C49</f>
        <v>17355.2</v>
      </c>
      <c r="D83" s="61">
        <f>D12+D49</f>
        <v>18340.4</v>
      </c>
    </row>
    <row r="84" spans="2:4" ht="12.75">
      <c r="B84" s="62" t="s">
        <v>126</v>
      </c>
      <c r="C84" s="21">
        <f>C49-C79-C80</f>
        <v>9915.400000000001</v>
      </c>
      <c r="D84" s="21">
        <f>D49-D79-D80</f>
        <v>9395.400000000001</v>
      </c>
    </row>
    <row r="85" spans="2:4" ht="12.75">
      <c r="B85" s="63" t="s">
        <v>127</v>
      </c>
      <c r="C85" s="64">
        <f>C14+C19+C21+C29+C32</f>
        <v>5959.499999999999</v>
      </c>
      <c r="D85" s="64">
        <f>D14+D19+D21+D29+D32</f>
        <v>7195.5</v>
      </c>
    </row>
    <row r="86" spans="2:4" ht="12.75">
      <c r="B86" s="7" t="s">
        <v>128</v>
      </c>
      <c r="C86" s="13">
        <f>C36+C40+C42+C47</f>
        <v>1470.3</v>
      </c>
      <c r="D86" s="13">
        <f>D36+D40+D42+D47</f>
        <v>1739.5</v>
      </c>
    </row>
  </sheetData>
  <mergeCells count="7">
    <mergeCell ref="A10:A11"/>
    <mergeCell ref="B10:B11"/>
    <mergeCell ref="A3:C3"/>
    <mergeCell ref="B1:C1"/>
    <mergeCell ref="B2:C2"/>
    <mergeCell ref="A4:C4"/>
    <mergeCell ref="A5:C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Comp</cp:lastModifiedBy>
  <cp:lastPrinted>2013-05-22T07:53:44Z</cp:lastPrinted>
  <dcterms:created xsi:type="dcterms:W3CDTF">2013-03-28T10:43:45Z</dcterms:created>
  <dcterms:modified xsi:type="dcterms:W3CDTF">2013-06-07T08:40:55Z</dcterms:modified>
  <cp:category/>
  <cp:version/>
  <cp:contentType/>
  <cp:contentStatus/>
</cp:coreProperties>
</file>