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625" windowHeight="6285" tabRatio="702" activeTab="1"/>
  </bookViews>
  <sheets>
    <sheet name="Прил7" sheetId="1" r:id="rId1"/>
    <sheet name="Прил9" sheetId="2" r:id="rId2"/>
    <sheet name="Прил 13" sheetId="3" r:id="rId3"/>
  </sheets>
  <definedNames>
    <definedName name="_xlnm.Print_Titles" localSheetId="0">'Прил7'!$12:$13</definedName>
    <definedName name="_xlnm.Print_Titles" localSheetId="1">'Прил9'!$12:$12</definedName>
  </definedNames>
  <calcPr fullCalcOnLoad="1"/>
</workbook>
</file>

<file path=xl/sharedStrings.xml><?xml version="1.0" encoding="utf-8"?>
<sst xmlns="http://schemas.openxmlformats.org/spreadsheetml/2006/main" count="1353" uniqueCount="252">
  <si>
    <t>Долгосрочной муниципальной целевой программы "Модернизация и развитие автомобильных дорог в Щекинском районе в 2012-2016 годах"</t>
  </si>
  <si>
    <t>795 04 00</t>
  </si>
  <si>
    <t>002 03 00</t>
  </si>
  <si>
    <t>Глава муниципального образования</t>
  </si>
  <si>
    <t>Резервные фонды</t>
  </si>
  <si>
    <t>Осуществление первичного воинского учета на территориях, где отсутствуют военные комиссариаты</t>
  </si>
  <si>
    <t>070 00 00</t>
  </si>
  <si>
    <t>Резервные фонды местных администраций</t>
  </si>
  <si>
    <t>070 05 00</t>
  </si>
  <si>
    <t>Мобилизационная и вневойсковая подготовка</t>
  </si>
  <si>
    <t>001 36 00</t>
  </si>
  <si>
    <t xml:space="preserve">Руководство и управление в сфере установленных функций </t>
  </si>
  <si>
    <t>001 00 00</t>
  </si>
  <si>
    <t xml:space="preserve">07 </t>
  </si>
  <si>
    <t>440 00 00</t>
  </si>
  <si>
    <t>Коммунальное хозяйство</t>
  </si>
  <si>
    <t>Благоустройство</t>
  </si>
  <si>
    <t>№-п</t>
  </si>
  <si>
    <t>Наименование</t>
  </si>
  <si>
    <t>Раздел</t>
  </si>
  <si>
    <t>Целевая статья</t>
  </si>
  <si>
    <t>Вид расхода</t>
  </si>
  <si>
    <t xml:space="preserve">   </t>
  </si>
  <si>
    <t xml:space="preserve">  </t>
  </si>
  <si>
    <t xml:space="preserve">        </t>
  </si>
  <si>
    <t>ОБЩЕГОСУДАРСТВЕННЫЕ ВОПРОСЫ</t>
  </si>
  <si>
    <t>01</t>
  </si>
  <si>
    <t>03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</si>
  <si>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</si>
  <si>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002 0000</t>
  </si>
  <si>
    <t>Центральный аппарат</t>
  </si>
  <si>
    <t>002 0400</t>
  </si>
  <si>
    <t>Функционирование высшего должностного лица субъекта Российской Федерации и муниципального образования</t>
  </si>
  <si>
    <t>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</si>
  <si>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</si>
  <si>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</si>
  <si>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05</t>
  </si>
  <si>
    <t>НАЦИОНАЛЬНАЯ ОБОРОНА</t>
  </si>
  <si>
    <t>ЖИЛИЩНО-КОММУНАЛЬНОЕ ХОЗЯЙСТВО</t>
  </si>
  <si>
    <t>Жилищное хозяйство</t>
  </si>
  <si>
    <t>07</t>
  </si>
  <si>
    <t>08</t>
  </si>
  <si>
    <t>Культура</t>
  </si>
  <si>
    <t>Дворцы и дома культуры, другие учреждения культуры и средств массовой информации</t>
  </si>
  <si>
    <t>Другие общегосударственные вопросы</t>
  </si>
  <si>
    <t>090 00 00</t>
  </si>
  <si>
    <t>090 02 00</t>
  </si>
  <si>
    <t>440 99 00</t>
  </si>
  <si>
    <t>Обеспечение деятельности подведомственных учреждений</t>
  </si>
  <si>
    <t>Закон Тульской области "Об установлении региональных надбавок работникам организаций бюджетной сферы Тульской области"</t>
  </si>
  <si>
    <t>ГРБС</t>
  </si>
  <si>
    <t>тыс.руб.</t>
  </si>
  <si>
    <t>Подраздел</t>
  </si>
  <si>
    <t>Приложение 1</t>
  </si>
  <si>
    <t xml:space="preserve">Распределение </t>
  </si>
  <si>
    <t>Наименование показателя</t>
  </si>
  <si>
    <t>К О Д                                                  функциональной классификации</t>
  </si>
  <si>
    <t>целевая статья</t>
  </si>
  <si>
    <t>подраздел</t>
  </si>
  <si>
    <t>раздел</t>
  </si>
  <si>
    <t>вид  расхода</t>
  </si>
  <si>
    <t>создание, содержание и организация деятельности аварийно-спасательных служб</t>
  </si>
  <si>
    <t>521 06 04</t>
  </si>
  <si>
    <t>Библиотеки</t>
  </si>
  <si>
    <t>442 00 00</t>
  </si>
  <si>
    <t>442 99 00</t>
  </si>
  <si>
    <t>092 03 00</t>
  </si>
  <si>
    <t>Выполнение других обязательств государства</t>
  </si>
  <si>
    <t xml:space="preserve">  Закон Тульской области "О библиотечном деле"</t>
  </si>
  <si>
    <t>10</t>
  </si>
  <si>
    <t>09</t>
  </si>
  <si>
    <t>Приложение 7</t>
  </si>
  <si>
    <t>Приложение 3</t>
  </si>
  <si>
    <t>Обеспечение пожарной безопасности</t>
  </si>
  <si>
    <t>795 00 00</t>
  </si>
  <si>
    <t>Сумма на 2012 год</t>
  </si>
  <si>
    <t>2012 год</t>
  </si>
  <si>
    <t>формирование и содержание муниципального архива, включая хранение архивных фондов поселений</t>
  </si>
  <si>
    <t>521 05 00</t>
  </si>
  <si>
    <t>521 05 02</t>
  </si>
  <si>
    <t>Оценка недвижимости, признание прав и регулирование отношений по государственной и муниципальной собственности</t>
  </si>
  <si>
    <t>Реализация государственной политики в области приватизации и управления государственной и муниципальной собственностью</t>
  </si>
  <si>
    <t>429 78 00</t>
  </si>
  <si>
    <t>429 00 00</t>
  </si>
  <si>
    <t>Переподготовка и повышение квалификации кадров</t>
  </si>
  <si>
    <t>Учебные заведения и курсы по переподготовке кадров</t>
  </si>
  <si>
    <t>Профессиональная подготовка, переподготовка и повышение квалификации</t>
  </si>
  <si>
    <t>тыс.рублей</t>
  </si>
  <si>
    <t>НАЦИОНАЛЬНАЯ БЕЗОПАСНОСТЬ</t>
  </si>
  <si>
    <t xml:space="preserve">Целевые муниципальные программы </t>
  </si>
  <si>
    <t>Защита населения и территории от чрезвычайных ситуаций природного и техногенного характера, гражданская оборона</t>
  </si>
  <si>
    <t>521 06 05</t>
  </si>
  <si>
    <t>521 06 00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</si>
  <si>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</si>
  <si>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</si>
  <si>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521 06 01</t>
  </si>
  <si>
    <t>формирование и исполнение бюджета</t>
  </si>
  <si>
    <t>Финансовый контроль</t>
  </si>
  <si>
    <t>НАЦИОНАЛЬНАЯ  ЭКОНОМИКА</t>
  </si>
  <si>
    <t>Дорожное хозяйство (дорожные фонды)</t>
  </si>
  <si>
    <t>521 00 00</t>
  </si>
  <si>
    <t>Безвозмездные и безвозвратные перечисления</t>
  </si>
  <si>
    <t>Средства передаваемые бюджетам муниципальных районов из бюджетов поселений  на осуществление части полномочий по решению вопросов местного значения в соответствии с заключенными соглашениями</t>
  </si>
  <si>
    <t>Средства передаваемые бюджетам муниципальных районов из бюджетов поселений на решение вопросов местного значения межмуниципального характера</t>
  </si>
  <si>
    <t>ОБРАЗОВАНИЕ</t>
  </si>
  <si>
    <t>13</t>
  </si>
  <si>
    <t xml:space="preserve">к решению Собрания депутатов МО Ломинцевское </t>
  </si>
  <si>
    <t>к решению Собрания депутатов МО Ломинцевское</t>
  </si>
  <si>
    <t>"О бюджете  муниципального образования МО Ломинцевское Щекинского района на 2012 год и плановый период 2013 и 2014годов"</t>
  </si>
  <si>
    <t>Администрация МО Ломинцевское</t>
  </si>
  <si>
    <t>795 59 01</t>
  </si>
  <si>
    <t>795 59 02</t>
  </si>
  <si>
    <t>Муниципальная целевая программа "Организация освещения улиц МО Ломинцевское Щекинского района" на 2008-2012 годы"</t>
  </si>
  <si>
    <t>Муниципальная целевая программа "Пожарная безопасность  МО Ломинцевское Щекинского района" на 2011-2013 годы"</t>
  </si>
  <si>
    <t>Муниципальная программа "Проведение ремонта автомобильных дорог общего пользования местного значения на территории МО Ломинцевское Щекинского района на 2012-2014 годы"</t>
  </si>
  <si>
    <t>795 59 03</t>
  </si>
  <si>
    <t>Муниципальная программа "Капитальный ремонт жилого фонда МО Ломинцевское Щекинского района 2012-2014 годы"</t>
  </si>
  <si>
    <t>Муниципальная целевая программа "Социальная поддержка отдельных категорий граждан МО Ломинцевское Щекинского района на 2012-2014 годы"</t>
  </si>
  <si>
    <t>795 59 04</t>
  </si>
  <si>
    <t>795 59 05</t>
  </si>
  <si>
    <t>795 59 06</t>
  </si>
  <si>
    <t>Муниципальная программа "Улучшение качества питьевого водоснабжения населения МО Ломинцевское Щекинского района на 2011-2013 годы"</t>
  </si>
  <si>
    <t>795 59 07</t>
  </si>
  <si>
    <t>795 59 08</t>
  </si>
  <si>
    <t>Муниципальная целевая программа "Информатизации на 2012-2014 годы"</t>
  </si>
  <si>
    <t>Муниципальная целевая программа "Организация благоустройства и озеленения территории МО Ломинцевское Щекинского района, использования и охраны лесов, расположенных в границах муниципального образования в 2011-2013 годах"</t>
  </si>
  <si>
    <t>795 59 09</t>
  </si>
  <si>
    <t>795 59 10</t>
  </si>
  <si>
    <t>Целевая  муниципальная программа "Организация вывоза бытовых отходов и мусора в МО Ломинцевское Щекинского района в 2011-2013 годах"</t>
  </si>
  <si>
    <t>795 59 11</t>
  </si>
  <si>
    <t>Муниципальная программа энергосбережения и повышения энергетической эффективности в МО Ломинцевское Щекинского района на 2010-2012гг.</t>
  </si>
  <si>
    <t>795 59 12</t>
  </si>
  <si>
    <t>Получение кредитов от кредитных организаций бюджетом поселений в валюте Российской Федерации</t>
  </si>
  <si>
    <t>Увеличение прочих остатков денежных средств местных бюджетов</t>
  </si>
  <si>
    <t>Уменьшение прочих остатков денежных средств местных бюджетов</t>
  </si>
  <si>
    <t>Приложение 13</t>
  </si>
  <si>
    <t>Код классификации</t>
  </si>
  <si>
    <t xml:space="preserve">Наименование </t>
  </si>
  <si>
    <t>ИСТОЧНИКИ ВНУТРЕННЕГО ФИНАНСИРОВАНИЯ ДЕФИЦИТОВ БЮДЖЕТОВ</t>
  </si>
  <si>
    <t>000 01 02 00 00 00 0000 000</t>
  </si>
  <si>
    <t>Кредиты кредитных организаций в валюте Российской Федерации</t>
  </si>
  <si>
    <t>000 01 02 00 00 00 0000 700</t>
  </si>
  <si>
    <t>Получение кредитов от кредитных организаций  в валюте Российской Федерации</t>
  </si>
  <si>
    <t>000 01 02 00 00 10 0000 710</t>
  </si>
  <si>
    <t>000 01 02 00 00 00 0000 800</t>
  </si>
  <si>
    <t>Погашение кредитов, предоставленных кредитными организациями в валюте Российской Федерации</t>
  </si>
  <si>
    <t>000 01 02 00 00 10 0000 810</t>
  </si>
  <si>
    <t>погашение бюджетом  поселения кредитов от кредитных организаций в валюте Российской Федерации</t>
  </si>
  <si>
    <t>000 01 05 00 00 00 0000 000</t>
  </si>
  <si>
    <t>Изменение остатков  средств на счетах по учету средств бюджетов</t>
  </si>
  <si>
    <t>000 01 05 00 00 00 0000 500</t>
  </si>
  <si>
    <t>Увеличение остатков средств бюджетов</t>
  </si>
  <si>
    <t>000 01 05 02 00 00 0000 500</t>
  </si>
  <si>
    <t>Увеличение прочих остатков средств бюджетов</t>
  </si>
  <si>
    <t>000 01 05 02 01 00 0000 510</t>
  </si>
  <si>
    <t>Увеличение прочих остатков денежных средств бюджетов</t>
  </si>
  <si>
    <t>000 01 05 02 01 10 0000 510</t>
  </si>
  <si>
    <t>000 01 05 00 00 00 0000 600</t>
  </si>
  <si>
    <t>Уменьшение остатков средств бюджетов</t>
  </si>
  <si>
    <t>000 01 05 02 00 00 0000 600</t>
  </si>
  <si>
    <t>Уменьшение прочих остатков средств бюджетов</t>
  </si>
  <si>
    <t>000 01 05 02 01 00 0000 610</t>
  </si>
  <si>
    <t>Уменьшение прочих остатков денежных средств бюджетов</t>
  </si>
  <si>
    <t>000 01 05 02 01 10 0000 610</t>
  </si>
  <si>
    <t>Итого источников внутреннего финансирования</t>
  </si>
  <si>
    <t>к решению Собрания депутатов МО Ломинцевское "О бюджете  муниципального образования Ломинцевское Щекинского района на 2012 год и плановый период 2013и 2014 годов"</t>
  </si>
  <si>
    <t xml:space="preserve">Источники внутреннего финансирования дефицита бюджета муниципального образования Ломинцевское на 2012 год </t>
  </si>
  <si>
    <t>бюджетных ассигнований бюджета МО Ломинцевское на 2012 год  по разделам, подразделам, целевым статьям и видам расходов классификации расходов бюджетов Российской Федерации</t>
  </si>
  <si>
    <t>Фонд оплаты труда и страховые взносы</t>
  </si>
  <si>
    <t>Закупка товаров, работ, услуг в сфере информационно-коммуникационных технологий</t>
  </si>
  <si>
    <t>Закупка товаров, работ, услуг в в целях капитального ремонта государственого имущества</t>
  </si>
  <si>
    <t>Прочая закупка товаров, работ и услуг для государственных (муниципальных) нужд</t>
  </si>
  <si>
    <t>Уплата налога на имущество организаций и земельного налога</t>
  </si>
  <si>
    <t>Уплата прочих налогов, сборов и иных платежей</t>
  </si>
  <si>
    <t>Иные межбюджетные трансферты</t>
  </si>
  <si>
    <t>540</t>
  </si>
  <si>
    <t>Субсидии, за исключением субсидий на софинансирование объектов капитального строительства государственной собственности и муниципальной собственности</t>
  </si>
  <si>
    <t>521</t>
  </si>
  <si>
    <t>242</t>
  </si>
  <si>
    <t>Резервные средства</t>
  </si>
  <si>
    <t>870</t>
  </si>
  <si>
    <t>244</t>
  </si>
  <si>
    <t>Релизация государственных функций, связанных с общегосударственным управлением</t>
  </si>
  <si>
    <t>092 00 00</t>
  </si>
  <si>
    <t xml:space="preserve">Дорожное хозяйство </t>
  </si>
  <si>
    <t>315 00 00</t>
  </si>
  <si>
    <t>Строительство, модернизация,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</si>
  <si>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315 02 01</t>
  </si>
  <si>
    <t>Целевые программы муниципальных образований</t>
  </si>
  <si>
    <t>КУЛЬТУРА И  КИНЕМАТОГРАФИЯ</t>
  </si>
  <si>
    <t>111</t>
  </si>
  <si>
    <t>ЗТО "О наделении органов местного самоуправления  госполномочиями по предоставлению мер соц.поддержки работникам библиотек, муниципальных музеев и их филиалов"</t>
  </si>
  <si>
    <t>Пособия и компенсации гражданам и иные социальные выплаты, кроме публичных нормативных обязательств</t>
  </si>
  <si>
    <t>321</t>
  </si>
  <si>
    <t>СОЦИАЛЬНАЯ  ПОЛИТИКА</t>
  </si>
  <si>
    <t>Муниципальная целевая программа "Социальная поддержка участников и инвалидов ВОВ  МО Ломинцевское Щекинского района на 2012-2014 годы"</t>
  </si>
  <si>
    <t>Обеспечение мероприятий по кап.ремонту многоквартирных домов за счет средств, поступивших от государственной корпорации Фонд содействия реформированию ЖКХ</t>
  </si>
  <si>
    <t>098 00 00</t>
  </si>
  <si>
    <t>Муниципальная адресная программа "Переселение граждан из аварийного жилищного фонда в Щекинском районе на 2011-2012 годы</t>
  </si>
  <si>
    <t>098 02 02</t>
  </si>
  <si>
    <t>Другие вопросы в области жилищно-коммунального хозяйства</t>
  </si>
  <si>
    <t>002 99 00</t>
  </si>
  <si>
    <t>Другие вопросы в области культуры, кинематографии</t>
  </si>
  <si>
    <t>Социальное обеспечение населения</t>
  </si>
  <si>
    <t>092 03 04</t>
  </si>
  <si>
    <t>Расходы на выполнение судебных актов по искам о возмещении вреда, причиненного незаконными действиями (бездействием) муниципальных органов либо должностных лиц этих органов</t>
  </si>
  <si>
    <t>831</t>
  </si>
  <si>
    <t>Исполнение судебных актов РФ и мировых соглашений по возмещению вреда, причиненного в результате незаконных действий (бездействием) муниципальных органов либо должностных лиц этих органов</t>
  </si>
  <si>
    <t>Программа комплексного развития систем коммунальной инфраструктуры МО Ломинцевское Щекинского района на 2011-2015 годы</t>
  </si>
  <si>
    <t>Другие вопросы в области национальной экономики</t>
  </si>
  <si>
    <t>12</t>
  </si>
  <si>
    <t>Межбюджетные трансферты передаваемые бюджетам муниципальных районов из бюджетов поселений  на осуществление части полномочий по решению вопросов местного значения в соответствии с заключенными соглашениями (организация строительства)</t>
  </si>
  <si>
    <t>570 00 02</t>
  </si>
  <si>
    <t>520 83 25</t>
  </si>
  <si>
    <t>520 83 62</t>
  </si>
  <si>
    <t>от 23  декабря 2011г.  №44-1</t>
  </si>
  <si>
    <t>от 23  декабря 2011г. №44-1</t>
  </si>
  <si>
    <t>Обеспечение мероприятий по капитальному ремонту многоквартирных домов  за счет средств бюджетов</t>
  </si>
  <si>
    <t>098 02 01</t>
  </si>
  <si>
    <t>"О внесении изменений в решение Собрания депутатов №44-1 от 23.12.20011г."О бюджете  муниципального образования МО ЛоминцевскоеЩекинского района на 2012 год и плановый период 2013 и 2014 годов"</t>
  </si>
  <si>
    <t>"О внесении изменений в решение Собрания депутатов №44-1 от 23.12.20011г."О бюджете  муниципального образования МОЛоминцевское Щекинского района на 2012 год и плановый период 2013 и 2014 годов"</t>
  </si>
  <si>
    <t>выдача градостроительных планов, разрешений на строительство  разрешений на ввод объектов капитального строительства</t>
  </si>
  <si>
    <t>521 06 02</t>
  </si>
  <si>
    <t>315 02 07</t>
  </si>
  <si>
    <t>Ремонт автомобильных дорог общего пользования местного значения</t>
  </si>
  <si>
    <t>522 47 00</t>
  </si>
  <si>
    <t>ДЦП "Развитие автомобильных дорог общего пользования в Тульской области на 2009-2016 годы"</t>
  </si>
  <si>
    <t>351 05 00</t>
  </si>
  <si>
    <t>Мероприятия в области коммунального хозяйства</t>
  </si>
  <si>
    <t>Субсидии бюджетам муниципальных образований на развитие коммунальной инфраструктуры</t>
  </si>
  <si>
    <t>520 82 03</t>
  </si>
  <si>
    <t>Закон Тульской области "О дополнительных мерах социальной поддержки отдельных категорий работников культуры Тульской области в 2012 году"</t>
  </si>
  <si>
    <t>520 84 05</t>
  </si>
  <si>
    <t>440 01 00</t>
  </si>
  <si>
    <t>Мероприятия в сфере культуры и кинематографии</t>
  </si>
  <si>
    <t>Комплектование книжных фондов библиотек муниципальных образований</t>
  </si>
  <si>
    <t>795 04 02</t>
  </si>
  <si>
    <t>7955903</t>
  </si>
  <si>
    <t>7950403</t>
  </si>
  <si>
    <t>795 12 00</t>
  </si>
  <si>
    <t>от  19 декабря 2012г. № 58-2</t>
  </si>
  <si>
    <t>795 04 03</t>
  </si>
  <si>
    <t>от  19 декабря  2012г. № 58-2</t>
  </si>
  <si>
    <t>Исполнение расходов бюджета муниципального образования Ломинцевское по ведомственной структере расходов бюджета МО Ломинцевское за 2012 год</t>
  </si>
  <si>
    <t xml:space="preserve"> Утверждено на 2012 год</t>
  </si>
  <si>
    <t>Исполнео за 2012год</t>
  </si>
  <si>
    <t>к решению Собрания депутатов МО Ломинцевское Щекинского района</t>
  </si>
  <si>
    <t>"Отчет об исполнении бюджета муниципального образования Ломинцевское Щекинского района за 2012 год"</t>
  </si>
  <si>
    <t>Закупка товаров, работ, услуг в целях капитального ремонта государственного (муниципального) имущества</t>
  </si>
  <si>
    <t>Ремонт дорог общего пользования местного значения</t>
  </si>
  <si>
    <t>Долгосрочная целевая программа "Модернизация и капитальный ремонт объектов коммунальной инфраструктуры муниципального образования Щекинский район на 2012-2016 годы"</t>
  </si>
  <si>
    <t xml:space="preserve">                                                                                                                           от 30  мая 2013 г. № 64-1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</si>
</sst>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"/>
    <numFmt numFmtId="170" formatCode="0.0%"/>
    <numFmt numFmtId="171" formatCode="_-* #,##0.0_р_._-;\-* #,##0.0_р_._-;_-* &quot;-&quot;_р_._-;_-@_-"/>
    <numFmt numFmtId="172" formatCode="#,##0.0_р_.;[Red]\-#,##0.0_р_."/>
    <numFmt numFmtId="173" formatCode="#,##0.0_ ;[Red]\-#,##0.0\ "/>
    <numFmt numFmtId="174" formatCode="00"/>
    <numFmt numFmtId="175" formatCode="000\ 00\ 00"/>
    <numFmt numFmtId="176" formatCode="000"/>
    <numFmt numFmtId="177" formatCode="_-* #,##0.0_р_._-;\-* #,##0.0_р_._-;_-* &quot;-&quot;?_р_._-;_-@_-"/>
  </numFmts>
  <fonts count="71">
    <font>
      <sz val="10"/>
      <name val="Arial"/>
      <family val="3"/>
    </font>
    <font>
      <sz val="10"/>
      <name val="Arial Cyr"/>
      <family val="0"/>
    </font>
    <font>
      <u val="single"/>
      <sz val="10"/>
      <color indexed="12"/>
      <name val="Arial"/>
      <family val="3"/>
    </font>
    <font>
      <u val="single"/>
      <sz val="10"/>
      <color indexed="20"/>
      <name val="Arial"/>
      <family val="3"/>
    </font>
    <font>
      <b/>
      <sz val="12"/>
      <name val="Times New Roman Cyr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sz val="8"/>
      <name val="Arial"/>
      <family val="3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11"/>
      <name val="Times New Roman"/>
      <family val="1"/>
    </font>
    <font>
      <sz val="10"/>
      <color indexed="10"/>
      <name val="Times New Roman"/>
      <family val="1"/>
    </font>
    <font>
      <i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b/>
      <sz val="16"/>
      <name val="Times New Roman Cyr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0"/>
      <name val="Arial"/>
      <family val="3"/>
    </font>
    <font>
      <sz val="12"/>
      <name val="Times New Roman Cyr"/>
      <family val="0"/>
    </font>
    <font>
      <sz val="10"/>
      <color indexed="12"/>
      <name val="Times New Roman"/>
      <family val="1"/>
    </font>
    <font>
      <sz val="9"/>
      <color indexed="12"/>
      <name val="Times New Roman"/>
      <family val="1"/>
    </font>
    <font>
      <sz val="9"/>
      <color indexed="14"/>
      <name val="Times New Roman"/>
      <family val="1"/>
    </font>
    <font>
      <b/>
      <sz val="10"/>
      <color indexed="12"/>
      <name val="Times New Roman"/>
      <family val="1"/>
    </font>
    <font>
      <sz val="9"/>
      <color indexed="10"/>
      <name val="Times New Roman"/>
      <family val="1"/>
    </font>
    <font>
      <i/>
      <sz val="9"/>
      <color indexed="10"/>
      <name val="Times New Roman"/>
      <family val="1"/>
    </font>
    <font>
      <b/>
      <i/>
      <sz val="9"/>
      <color indexed="10"/>
      <name val="Times New Roman"/>
      <family val="1"/>
    </font>
    <font>
      <b/>
      <i/>
      <sz val="10"/>
      <name val="Times New Roman"/>
      <family val="1"/>
    </font>
    <font>
      <b/>
      <i/>
      <sz val="9"/>
      <name val="Times New Roman"/>
      <family val="1"/>
    </font>
    <font>
      <sz val="9"/>
      <name val="Arial"/>
      <family val="3"/>
    </font>
    <font>
      <b/>
      <sz val="9"/>
      <name val="Times New Roman Cyr"/>
      <family val="1"/>
    </font>
    <font>
      <sz val="10"/>
      <color indexed="12"/>
      <name val="Arial"/>
      <family val="3"/>
    </font>
    <font>
      <i/>
      <sz val="10"/>
      <color indexed="10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0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6" fillId="25" borderId="1" applyNumberFormat="0" applyAlignment="0" applyProtection="0"/>
    <xf numFmtId="0" fontId="57" fillId="26" borderId="2" applyNumberFormat="0" applyAlignment="0" applyProtection="0"/>
    <xf numFmtId="0" fontId="58" fillId="26" borderId="1" applyNumberFormat="0" applyAlignment="0" applyProtection="0"/>
    <xf numFmtId="0" fontId="2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27" borderId="7" applyNumberFormat="0" applyAlignment="0" applyProtection="0"/>
    <xf numFmtId="0" fontId="64" fillId="0" borderId="0" applyNumberFormat="0" applyFill="0" applyBorder="0" applyAlignment="0" applyProtection="0"/>
    <xf numFmtId="0" fontId="65" fillId="28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6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1" fillId="0" borderId="0" applyFon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0" fillId="31" borderId="0" applyNumberFormat="0" applyBorder="0" applyAlignment="0" applyProtection="0"/>
  </cellStyleXfs>
  <cellXfs count="186">
    <xf numFmtId="0" fontId="0" fillId="0" borderId="0" xfId="0" applyAlignment="1">
      <alignment/>
    </xf>
    <xf numFmtId="0" fontId="8" fillId="0" borderId="0" xfId="0" applyFont="1" applyAlignment="1">
      <alignment/>
    </xf>
    <xf numFmtId="1" fontId="10" fillId="0" borderId="10" xfId="0" applyNumberFormat="1" applyFont="1" applyFill="1" applyBorder="1" applyAlignment="1">
      <alignment horizontal="right" vertical="center" wrapText="1"/>
    </xf>
    <xf numFmtId="1" fontId="8" fillId="0" borderId="10" xfId="0" applyNumberFormat="1" applyFont="1" applyFill="1" applyBorder="1" applyAlignment="1">
      <alignment horizontal="right" vertical="center" wrapText="1"/>
    </xf>
    <xf numFmtId="1" fontId="12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/>
    </xf>
    <xf numFmtId="1" fontId="10" fillId="0" borderId="10" xfId="0" applyNumberFormat="1" applyFont="1" applyFill="1" applyBorder="1" applyAlignment="1">
      <alignment horizontal="left" vertical="center" wrapText="1"/>
    </xf>
    <xf numFmtId="1" fontId="8" fillId="0" borderId="10" xfId="0" applyNumberFormat="1" applyFont="1" applyFill="1" applyBorder="1" applyAlignment="1">
      <alignment horizontal="left" vertical="center" wrapText="1"/>
    </xf>
    <xf numFmtId="1" fontId="13" fillId="0" borderId="10" xfId="0" applyNumberFormat="1" applyFont="1" applyFill="1" applyBorder="1" applyAlignment="1">
      <alignment horizontal="left" vertical="center" wrapText="1"/>
    </xf>
    <xf numFmtId="49" fontId="8" fillId="0" borderId="10" xfId="0" applyNumberFormat="1" applyFont="1" applyFill="1" applyBorder="1" applyAlignment="1">
      <alignment horizontal="right" vertical="center" wrapText="1"/>
    </xf>
    <xf numFmtId="0" fontId="9" fillId="0" borderId="10" xfId="0" applyFont="1" applyFill="1" applyBorder="1" applyAlignment="1">
      <alignment horizontal="center" vertical="center" textRotation="90" wrapText="1"/>
    </xf>
    <xf numFmtId="0" fontId="9" fillId="0" borderId="10" xfId="0" applyFont="1" applyFill="1" applyBorder="1" applyAlignment="1">
      <alignment horizontal="center" vertical="center" wrapText="1"/>
    </xf>
    <xf numFmtId="168" fontId="9" fillId="0" borderId="10" xfId="0" applyNumberFormat="1" applyFont="1" applyFill="1" applyBorder="1" applyAlignment="1">
      <alignment horizontal="center" vertical="center" wrapText="1"/>
    </xf>
    <xf numFmtId="1" fontId="10" fillId="0" borderId="10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right" vertical="center" wrapText="1"/>
    </xf>
    <xf numFmtId="0" fontId="8" fillId="0" borderId="10" xfId="0" applyFont="1" applyFill="1" applyBorder="1" applyAlignment="1">
      <alignment wrapText="1"/>
    </xf>
    <xf numFmtId="169" fontId="10" fillId="0" borderId="10" xfId="0" applyNumberFormat="1" applyFont="1" applyBorder="1" applyAlignment="1">
      <alignment/>
    </xf>
    <xf numFmtId="169" fontId="8" fillId="0" borderId="10" xfId="0" applyNumberFormat="1" applyFont="1" applyBorder="1" applyAlignment="1">
      <alignment/>
    </xf>
    <xf numFmtId="169" fontId="10" fillId="0" borderId="10" xfId="0" applyNumberFormat="1" applyFont="1" applyFill="1" applyBorder="1" applyAlignment="1">
      <alignment horizontal="right" vertical="center" wrapText="1"/>
    </xf>
    <xf numFmtId="169" fontId="8" fillId="0" borderId="10" xfId="0" applyNumberFormat="1" applyFont="1" applyFill="1" applyBorder="1" applyAlignment="1">
      <alignment horizontal="right" vertical="center" wrapText="1"/>
    </xf>
    <xf numFmtId="169" fontId="8" fillId="0" borderId="10" xfId="0" applyNumberFormat="1" applyFont="1" applyFill="1" applyBorder="1" applyAlignment="1">
      <alignment/>
    </xf>
    <xf numFmtId="1" fontId="6" fillId="0" borderId="10" xfId="0" applyNumberFormat="1" applyFont="1" applyFill="1" applyBorder="1" applyAlignment="1">
      <alignment horizontal="right" vertical="center" wrapText="1"/>
    </xf>
    <xf numFmtId="49" fontId="15" fillId="0" borderId="10" xfId="0" applyNumberFormat="1" applyFont="1" applyFill="1" applyBorder="1" applyAlignment="1">
      <alignment horizontal="right" vertical="center" wrapText="1"/>
    </xf>
    <xf numFmtId="1" fontId="15" fillId="0" borderId="10" xfId="0" applyNumberFormat="1" applyFont="1" applyFill="1" applyBorder="1" applyAlignment="1">
      <alignment horizontal="right" vertical="center" wrapText="1"/>
    </xf>
    <xf numFmtId="1" fontId="16" fillId="0" borderId="10" xfId="0" applyNumberFormat="1" applyFont="1" applyFill="1" applyBorder="1" applyAlignment="1">
      <alignment horizontal="right" vertical="center" wrapText="1"/>
    </xf>
    <xf numFmtId="49" fontId="16" fillId="0" borderId="10" xfId="0" applyNumberFormat="1" applyFont="1" applyFill="1" applyBorder="1" applyAlignment="1">
      <alignment horizontal="right" vertical="center" wrapText="1"/>
    </xf>
    <xf numFmtId="169" fontId="6" fillId="0" borderId="10" xfId="0" applyNumberFormat="1" applyFont="1" applyFill="1" applyBorder="1" applyAlignment="1">
      <alignment/>
    </xf>
    <xf numFmtId="1" fontId="17" fillId="0" borderId="10" xfId="0" applyNumberFormat="1" applyFont="1" applyFill="1" applyBorder="1" applyAlignment="1">
      <alignment horizontal="right" vertical="center" wrapText="1"/>
    </xf>
    <xf numFmtId="1" fontId="14" fillId="0" borderId="10" xfId="0" applyNumberFormat="1" applyFont="1" applyFill="1" applyBorder="1" applyAlignment="1">
      <alignment horizontal="right" vertical="center" wrapText="1"/>
    </xf>
    <xf numFmtId="1" fontId="9" fillId="4" borderId="11" xfId="0" applyNumberFormat="1" applyFont="1" applyFill="1" applyBorder="1" applyAlignment="1">
      <alignment horizontal="center" vertical="center" wrapText="1"/>
    </xf>
    <xf numFmtId="1" fontId="5" fillId="4" borderId="11" xfId="0" applyNumberFormat="1" applyFont="1" applyFill="1" applyBorder="1" applyAlignment="1">
      <alignment horizontal="left" vertical="center" wrapText="1"/>
    </xf>
    <xf numFmtId="1" fontId="10" fillId="4" borderId="11" xfId="0" applyNumberFormat="1" applyFont="1" applyFill="1" applyBorder="1" applyAlignment="1">
      <alignment horizontal="right" vertical="center" wrapText="1"/>
    </xf>
    <xf numFmtId="1" fontId="8" fillId="4" borderId="11" xfId="0" applyNumberFormat="1" applyFont="1" applyFill="1" applyBorder="1" applyAlignment="1">
      <alignment horizontal="right" vertical="center" wrapText="1"/>
    </xf>
    <xf numFmtId="169" fontId="10" fillId="4" borderId="11" xfId="0" applyNumberFormat="1" applyFont="1" applyFill="1" applyBorder="1" applyAlignment="1">
      <alignment/>
    </xf>
    <xf numFmtId="0" fontId="0" fillId="0" borderId="10" xfId="0" applyBorder="1" applyAlignment="1">
      <alignment/>
    </xf>
    <xf numFmtId="0" fontId="8" fillId="0" borderId="0" xfId="0" applyFont="1" applyAlignment="1">
      <alignment wrapText="1"/>
    </xf>
    <xf numFmtId="0" fontId="10" fillId="0" borderId="12" xfId="0" applyFont="1" applyFill="1" applyBorder="1" applyAlignment="1">
      <alignment horizontal="centerContinuous" vertical="center" wrapText="1"/>
    </xf>
    <xf numFmtId="0" fontId="10" fillId="0" borderId="13" xfId="0" applyFont="1" applyFill="1" applyBorder="1" applyAlignment="1">
      <alignment horizontal="centerContinuous" vertical="center" wrapText="1"/>
    </xf>
    <xf numFmtId="0" fontId="10" fillId="0" borderId="14" xfId="0" applyFont="1" applyFill="1" applyBorder="1" applyAlignment="1">
      <alignment horizontal="centerContinuous" vertical="center" wrapText="1"/>
    </xf>
    <xf numFmtId="0" fontId="1" fillId="0" borderId="11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 textRotation="90" wrapText="1"/>
    </xf>
    <xf numFmtId="0" fontId="9" fillId="0" borderId="11" xfId="0" applyFont="1" applyFill="1" applyBorder="1" applyAlignment="1">
      <alignment horizontal="center" vertical="center" textRotation="90" wrapText="1"/>
    </xf>
    <xf numFmtId="0" fontId="17" fillId="0" borderId="10" xfId="0" applyFont="1" applyFill="1" applyBorder="1" applyAlignment="1">
      <alignment horizontal="right" wrapText="1"/>
    </xf>
    <xf numFmtId="169" fontId="0" fillId="0" borderId="10" xfId="0" applyNumberFormat="1" applyBorder="1" applyAlignment="1">
      <alignment/>
    </xf>
    <xf numFmtId="1" fontId="10" fillId="0" borderId="17" xfId="0" applyNumberFormat="1" applyFont="1" applyFill="1" applyBorder="1" applyAlignment="1">
      <alignment horizontal="right" vertical="center" wrapText="1"/>
    </xf>
    <xf numFmtId="1" fontId="8" fillId="0" borderId="17" xfId="0" applyNumberFormat="1" applyFont="1" applyFill="1" applyBorder="1" applyAlignment="1">
      <alignment horizontal="right" vertical="center" wrapText="1"/>
    </xf>
    <xf numFmtId="49" fontId="8" fillId="0" borderId="17" xfId="0" applyNumberFormat="1" applyFont="1" applyFill="1" applyBorder="1" applyAlignment="1">
      <alignment horizontal="right" vertical="center" wrapText="1"/>
    </xf>
    <xf numFmtId="1" fontId="15" fillId="0" borderId="17" xfId="0" applyNumberFormat="1" applyFont="1" applyFill="1" applyBorder="1" applyAlignment="1">
      <alignment horizontal="right" vertical="center" wrapText="1"/>
    </xf>
    <xf numFmtId="1" fontId="16" fillId="0" borderId="17" xfId="0" applyNumberFormat="1" applyFont="1" applyFill="1" applyBorder="1" applyAlignment="1">
      <alignment horizontal="right" vertical="center" wrapText="1"/>
    </xf>
    <xf numFmtId="49" fontId="17" fillId="0" borderId="17" xfId="0" applyNumberFormat="1" applyFont="1" applyFill="1" applyBorder="1" applyAlignment="1">
      <alignment horizontal="right" vertical="center" wrapText="1"/>
    </xf>
    <xf numFmtId="169" fontId="0" fillId="0" borderId="11" xfId="0" applyNumberFormat="1" applyBorder="1" applyAlignment="1">
      <alignment/>
    </xf>
    <xf numFmtId="49" fontId="14" fillId="0" borderId="10" xfId="0" applyNumberFormat="1" applyFont="1" applyFill="1" applyBorder="1" applyAlignment="1">
      <alignment horizontal="right" vertical="center" wrapText="1"/>
    </xf>
    <xf numFmtId="0" fontId="10" fillId="0" borderId="0" xfId="0" applyFont="1" applyAlignment="1">
      <alignment/>
    </xf>
    <xf numFmtId="169" fontId="10" fillId="0" borderId="10" xfId="0" applyNumberFormat="1" applyFont="1" applyFill="1" applyBorder="1" applyAlignment="1">
      <alignment/>
    </xf>
    <xf numFmtId="0" fontId="22" fillId="0" borderId="0" xfId="0" applyFont="1" applyAlignment="1">
      <alignment/>
    </xf>
    <xf numFmtId="49" fontId="0" fillId="0" borderId="10" xfId="0" applyNumberFormat="1" applyBorder="1" applyAlignment="1">
      <alignment/>
    </xf>
    <xf numFmtId="169" fontId="4" fillId="0" borderId="18" xfId="0" applyNumberFormat="1" applyFont="1" applyFill="1" applyBorder="1" applyAlignment="1">
      <alignment horizontal="center" vertical="center" wrapText="1"/>
    </xf>
    <xf numFmtId="0" fontId="22" fillId="0" borderId="19" xfId="0" applyFont="1" applyFill="1" applyBorder="1" applyAlignment="1">
      <alignment wrapText="1"/>
    </xf>
    <xf numFmtId="0" fontId="9" fillId="0" borderId="10" xfId="0" applyFont="1" applyFill="1" applyBorder="1" applyAlignment="1">
      <alignment wrapText="1"/>
    </xf>
    <xf numFmtId="169" fontId="0" fillId="0" borderId="0" xfId="0" applyNumberFormat="1" applyAlignment="1">
      <alignment/>
    </xf>
    <xf numFmtId="169" fontId="4" fillId="0" borderId="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wrapText="1"/>
    </xf>
    <xf numFmtId="49" fontId="11" fillId="0" borderId="10" xfId="0" applyNumberFormat="1" applyFont="1" applyFill="1" applyBorder="1" applyAlignment="1">
      <alignment horizontal="center"/>
    </xf>
    <xf numFmtId="49" fontId="9" fillId="0" borderId="10" xfId="0" applyNumberFormat="1" applyFont="1" applyFill="1" applyBorder="1" applyAlignment="1">
      <alignment horizontal="center"/>
    </xf>
    <xf numFmtId="0" fontId="22" fillId="0" borderId="10" xfId="0" applyFont="1" applyBorder="1" applyAlignment="1">
      <alignment/>
    </xf>
    <xf numFmtId="0" fontId="22" fillId="0" borderId="17" xfId="0" applyFont="1" applyBorder="1" applyAlignment="1">
      <alignment/>
    </xf>
    <xf numFmtId="1" fontId="24" fillId="0" borderId="10" xfId="0" applyNumberFormat="1" applyFont="1" applyFill="1" applyBorder="1" applyAlignment="1">
      <alignment horizontal="left" vertical="center" wrapText="1"/>
    </xf>
    <xf numFmtId="0" fontId="25" fillId="0" borderId="10" xfId="0" applyFont="1" applyFill="1" applyBorder="1" applyAlignment="1">
      <alignment wrapText="1"/>
    </xf>
    <xf numFmtId="0" fontId="26" fillId="0" borderId="10" xfId="0" applyFont="1" applyFill="1" applyBorder="1" applyAlignment="1">
      <alignment wrapText="1"/>
    </xf>
    <xf numFmtId="168" fontId="8" fillId="0" borderId="10" xfId="0" applyNumberFormat="1" applyFont="1" applyFill="1" applyBorder="1" applyAlignment="1">
      <alignment horizontal="right" vertical="center" wrapText="1"/>
    </xf>
    <xf numFmtId="168" fontId="10" fillId="0" borderId="10" xfId="0" applyNumberFormat="1" applyFont="1" applyFill="1" applyBorder="1" applyAlignment="1">
      <alignment horizontal="right" vertical="center" wrapText="1"/>
    </xf>
    <xf numFmtId="1" fontId="8" fillId="0" borderId="10" xfId="0" applyNumberFormat="1" applyFont="1" applyFill="1" applyBorder="1" applyAlignment="1">
      <alignment horizontal="right" vertical="center" wrapText="1"/>
    </xf>
    <xf numFmtId="49" fontId="15" fillId="0" borderId="10" xfId="62" applyNumberFormat="1" applyFont="1" applyFill="1" applyBorder="1" applyAlignment="1">
      <alignment horizontal="center" vertical="center" wrapText="1"/>
    </xf>
    <xf numFmtId="1" fontId="20" fillId="0" borderId="10" xfId="0" applyNumberFormat="1" applyFont="1" applyFill="1" applyBorder="1" applyAlignment="1">
      <alignment horizontal="left" vertical="center" wrapText="1"/>
    </xf>
    <xf numFmtId="0" fontId="20" fillId="0" borderId="10" xfId="53" applyNumberFormat="1" applyFont="1" applyFill="1" applyBorder="1" applyAlignment="1" applyProtection="1">
      <alignment horizontal="left" vertical="center" wrapText="1"/>
      <protection hidden="1"/>
    </xf>
    <xf numFmtId="0" fontId="8" fillId="0" borderId="0" xfId="0" applyFont="1" applyAlignment="1">
      <alignment/>
    </xf>
    <xf numFmtId="0" fontId="20" fillId="0" borderId="10" xfId="0" applyFont="1" applyFill="1" applyBorder="1" applyAlignment="1" applyProtection="1">
      <alignment vertical="center" wrapText="1"/>
      <protection locked="0"/>
    </xf>
    <xf numFmtId="0" fontId="20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>
      <alignment horizontal="center"/>
    </xf>
    <xf numFmtId="49" fontId="16" fillId="32" borderId="10" xfId="0" applyNumberFormat="1" applyFont="1" applyFill="1" applyBorder="1" applyAlignment="1">
      <alignment horizontal="center"/>
    </xf>
    <xf numFmtId="0" fontId="10" fillId="32" borderId="10" xfId="0" applyFont="1" applyFill="1" applyBorder="1" applyAlignment="1">
      <alignment horizontal="left" wrapText="1"/>
    </xf>
    <xf numFmtId="169" fontId="10" fillId="32" borderId="10" xfId="62" applyNumberFormat="1" applyFont="1" applyFill="1" applyBorder="1" applyAlignment="1">
      <alignment/>
    </xf>
    <xf numFmtId="0" fontId="8" fillId="0" borderId="10" xfId="0" applyFont="1" applyFill="1" applyBorder="1" applyAlignment="1" applyProtection="1">
      <alignment horizontal="center" vertical="center" wrapText="1"/>
      <protection locked="0"/>
    </xf>
    <xf numFmtId="0" fontId="8" fillId="0" borderId="10" xfId="0" applyFont="1" applyFill="1" applyBorder="1" applyAlignment="1" applyProtection="1">
      <alignment vertical="center" wrapText="1"/>
      <protection locked="0"/>
    </xf>
    <xf numFmtId="169" fontId="20" fillId="0" borderId="10" xfId="0" applyNumberFormat="1" applyFont="1" applyFill="1" applyBorder="1" applyAlignment="1" applyProtection="1">
      <alignment vertical="center" wrapText="1"/>
      <protection locked="0"/>
    </xf>
    <xf numFmtId="49" fontId="8" fillId="32" borderId="10" xfId="0" applyNumberFormat="1" applyFont="1" applyFill="1" applyBorder="1" applyAlignment="1">
      <alignment horizontal="center"/>
    </xf>
    <xf numFmtId="0" fontId="8" fillId="32" borderId="10" xfId="0" applyFont="1" applyFill="1" applyBorder="1" applyAlignment="1">
      <alignment horizontal="left" wrapText="1"/>
    </xf>
    <xf numFmtId="169" fontId="8" fillId="32" borderId="10" xfId="62" applyNumberFormat="1" applyFont="1" applyFill="1" applyBorder="1" applyAlignment="1">
      <alignment/>
    </xf>
    <xf numFmtId="0" fontId="6" fillId="32" borderId="10" xfId="0" applyFont="1" applyFill="1" applyBorder="1" applyAlignment="1">
      <alignment horizontal="left" wrapText="1"/>
    </xf>
    <xf numFmtId="169" fontId="6" fillId="32" borderId="10" xfId="62" applyNumberFormat="1" applyFont="1" applyFill="1" applyBorder="1" applyAlignment="1">
      <alignment/>
    </xf>
    <xf numFmtId="0" fontId="10" fillId="0" borderId="10" xfId="0" applyFont="1" applyFill="1" applyBorder="1" applyAlignment="1" applyProtection="1">
      <alignment vertical="center" wrapText="1"/>
      <protection locked="0"/>
    </xf>
    <xf numFmtId="0" fontId="5" fillId="0" borderId="10" xfId="0" applyFont="1" applyFill="1" applyBorder="1" applyAlignment="1" applyProtection="1">
      <alignment vertical="center" wrapText="1"/>
      <protection locked="0"/>
    </xf>
    <xf numFmtId="169" fontId="5" fillId="0" borderId="10" xfId="0" applyNumberFormat="1" applyFont="1" applyFill="1" applyBorder="1" applyAlignment="1" applyProtection="1">
      <alignment vertical="center" wrapText="1"/>
      <protection locked="0"/>
    </xf>
    <xf numFmtId="0" fontId="21" fillId="0" borderId="10" xfId="53" applyNumberFormat="1" applyFont="1" applyFill="1" applyBorder="1" applyAlignment="1" applyProtection="1">
      <alignment horizontal="left" vertical="center" wrapText="1"/>
      <protection hidden="1"/>
    </xf>
    <xf numFmtId="1" fontId="27" fillId="0" borderId="10" xfId="0" applyNumberFormat="1" applyFont="1" applyFill="1" applyBorder="1" applyAlignment="1">
      <alignment horizontal="left" vertical="center" wrapText="1"/>
    </xf>
    <xf numFmtId="1" fontId="9" fillId="0" borderId="10" xfId="0" applyNumberFormat="1" applyFont="1" applyFill="1" applyBorder="1" applyAlignment="1">
      <alignment horizontal="right" vertical="center" wrapText="1"/>
    </xf>
    <xf numFmtId="49" fontId="28" fillId="0" borderId="18" xfId="0" applyNumberFormat="1" applyFont="1" applyFill="1" applyBorder="1" applyAlignment="1">
      <alignment horizontal="right" vertical="center" wrapText="1"/>
    </xf>
    <xf numFmtId="49" fontId="29" fillId="0" borderId="17" xfId="0" applyNumberFormat="1" applyFont="1" applyFill="1" applyBorder="1" applyAlignment="1">
      <alignment horizontal="right" vertical="center" wrapText="1"/>
    </xf>
    <xf numFmtId="0" fontId="10" fillId="0" borderId="10" xfId="0" applyFont="1" applyFill="1" applyBorder="1" applyAlignment="1">
      <alignment wrapText="1"/>
    </xf>
    <xf numFmtId="1" fontId="10" fillId="0" borderId="10" xfId="0" applyNumberFormat="1" applyFont="1" applyFill="1" applyBorder="1" applyAlignment="1">
      <alignment horizontal="right" vertical="center" wrapText="1"/>
    </xf>
    <xf numFmtId="1" fontId="11" fillId="0" borderId="10" xfId="0" applyNumberFormat="1" applyFont="1" applyFill="1" applyBorder="1" applyAlignment="1">
      <alignment horizontal="right" vertical="center" wrapText="1"/>
    </xf>
    <xf numFmtId="49" fontId="30" fillId="0" borderId="17" xfId="0" applyNumberFormat="1" applyFont="1" applyFill="1" applyBorder="1" applyAlignment="1">
      <alignment horizontal="right" vertical="center" wrapText="1"/>
    </xf>
    <xf numFmtId="169" fontId="10" fillId="0" borderId="10" xfId="0" applyNumberFormat="1" applyFont="1" applyFill="1" applyBorder="1" applyAlignment="1">
      <alignment horizontal="right" vertical="center" wrapText="1"/>
    </xf>
    <xf numFmtId="1" fontId="14" fillId="0" borderId="10" xfId="0" applyNumberFormat="1" applyFont="1" applyFill="1" applyBorder="1" applyAlignment="1">
      <alignment horizontal="right" vertical="center" wrapText="1"/>
    </xf>
    <xf numFmtId="49" fontId="29" fillId="0" borderId="17" xfId="0" applyNumberFormat="1" applyFont="1" applyFill="1" applyBorder="1" applyAlignment="1">
      <alignment horizontal="right" vertical="center" wrapText="1"/>
    </xf>
    <xf numFmtId="169" fontId="8" fillId="0" borderId="10" xfId="0" applyNumberFormat="1" applyFont="1" applyFill="1" applyBorder="1" applyAlignment="1">
      <alignment horizontal="right" vertical="center" wrapText="1"/>
    </xf>
    <xf numFmtId="49" fontId="10" fillId="0" borderId="17" xfId="0" applyNumberFormat="1" applyFont="1" applyFill="1" applyBorder="1" applyAlignment="1">
      <alignment horizontal="right" vertical="center" wrapText="1"/>
    </xf>
    <xf numFmtId="0" fontId="15" fillId="0" borderId="20" xfId="0" applyFont="1" applyFill="1" applyBorder="1" applyAlignment="1">
      <alignment wrapText="1"/>
    </xf>
    <xf numFmtId="49" fontId="8" fillId="0" borderId="10" xfId="0" applyNumberFormat="1" applyFont="1" applyFill="1" applyBorder="1" applyAlignment="1">
      <alignment horizontal="right" vertical="center" wrapText="1"/>
    </xf>
    <xf numFmtId="0" fontId="0" fillId="0" borderId="10" xfId="0" applyFill="1" applyBorder="1" applyAlignment="1">
      <alignment/>
    </xf>
    <xf numFmtId="168" fontId="8" fillId="0" borderId="10" xfId="0" applyNumberFormat="1" applyFont="1" applyFill="1" applyBorder="1" applyAlignment="1">
      <alignment horizontal="right" vertical="center" wrapText="1"/>
    </xf>
    <xf numFmtId="0" fontId="0" fillId="0" borderId="17" xfId="0" applyFill="1" applyBorder="1" applyAlignment="1">
      <alignment/>
    </xf>
    <xf numFmtId="0" fontId="22" fillId="0" borderId="18" xfId="0" applyFont="1" applyFill="1" applyBorder="1" applyAlignment="1">
      <alignment/>
    </xf>
    <xf numFmtId="49" fontId="15" fillId="0" borderId="10" xfId="62" applyNumberFormat="1" applyFont="1" applyFill="1" applyBorder="1" applyAlignment="1">
      <alignment horizontal="center" vertical="center" wrapText="1"/>
    </xf>
    <xf numFmtId="1" fontId="8" fillId="0" borderId="17" xfId="0" applyNumberFormat="1" applyFont="1" applyFill="1" applyBorder="1" applyAlignment="1">
      <alignment horizontal="right" vertical="center" wrapText="1"/>
    </xf>
    <xf numFmtId="168" fontId="10" fillId="0" borderId="10" xfId="0" applyNumberFormat="1" applyFont="1" applyBorder="1" applyAlignment="1">
      <alignment/>
    </xf>
    <xf numFmtId="169" fontId="8" fillId="0" borderId="10" xfId="0" applyNumberFormat="1" applyFont="1" applyFill="1" applyBorder="1" applyAlignment="1">
      <alignment/>
    </xf>
    <xf numFmtId="168" fontId="14" fillId="0" borderId="10" xfId="0" applyNumberFormat="1" applyFont="1" applyFill="1" applyBorder="1" applyAlignment="1">
      <alignment/>
    </xf>
    <xf numFmtId="49" fontId="8" fillId="0" borderId="17" xfId="0" applyNumberFormat="1" applyFont="1" applyFill="1" applyBorder="1" applyAlignment="1">
      <alignment horizontal="right" vertical="center" wrapText="1"/>
    </xf>
    <xf numFmtId="0" fontId="31" fillId="0" borderId="10" xfId="0" applyFont="1" applyFill="1" applyBorder="1" applyAlignment="1">
      <alignment horizontal="left" wrapText="1"/>
    </xf>
    <xf numFmtId="1" fontId="31" fillId="0" borderId="10" xfId="0" applyNumberFormat="1" applyFont="1" applyFill="1" applyBorder="1" applyAlignment="1">
      <alignment horizontal="right" vertical="center" wrapText="1"/>
    </xf>
    <xf numFmtId="1" fontId="32" fillId="0" borderId="10" xfId="0" applyNumberFormat="1" applyFont="1" applyFill="1" applyBorder="1" applyAlignment="1">
      <alignment horizontal="right" vertical="center" wrapText="1"/>
    </xf>
    <xf numFmtId="49" fontId="31" fillId="0" borderId="10" xfId="0" applyNumberFormat="1" applyFont="1" applyFill="1" applyBorder="1" applyAlignment="1">
      <alignment horizontal="right" vertical="center" wrapText="1"/>
    </xf>
    <xf numFmtId="169" fontId="31" fillId="0" borderId="10" xfId="0" applyNumberFormat="1" applyFont="1" applyFill="1" applyBorder="1" applyAlignment="1">
      <alignment/>
    </xf>
    <xf numFmtId="38" fontId="31" fillId="0" borderId="10" xfId="61" applyNumberFormat="1" applyFont="1" applyFill="1" applyBorder="1" applyAlignment="1">
      <alignment horizontal="left" wrapText="1"/>
    </xf>
    <xf numFmtId="0" fontId="10" fillId="0" borderId="10" xfId="0" applyFont="1" applyFill="1" applyBorder="1" applyAlignment="1">
      <alignment horizontal="left" wrapText="1"/>
    </xf>
    <xf numFmtId="0" fontId="5" fillId="0" borderId="10" xfId="53" applyNumberFormat="1" applyFont="1" applyFill="1" applyBorder="1" applyAlignment="1" applyProtection="1">
      <alignment horizontal="left" vertical="center" wrapText="1"/>
      <protection hidden="1"/>
    </xf>
    <xf numFmtId="49" fontId="16" fillId="0" borderId="10" xfId="62" applyNumberFormat="1" applyFont="1" applyFill="1" applyBorder="1" applyAlignment="1">
      <alignment horizontal="center" vertical="center" wrapText="1"/>
    </xf>
    <xf numFmtId="49" fontId="17" fillId="0" borderId="17" xfId="0" applyNumberFormat="1" applyFont="1" applyFill="1" applyBorder="1" applyAlignment="1">
      <alignment horizontal="right" vertical="center" wrapText="1"/>
    </xf>
    <xf numFmtId="1" fontId="12" fillId="0" borderId="10" xfId="0" applyNumberFormat="1" applyFont="1" applyFill="1" applyBorder="1" applyAlignment="1">
      <alignment horizontal="left" vertical="center" wrapText="1"/>
    </xf>
    <xf numFmtId="1" fontId="16" fillId="0" borderId="10" xfId="0" applyNumberFormat="1" applyFont="1" applyFill="1" applyBorder="1" applyAlignment="1">
      <alignment horizontal="right" wrapText="1"/>
    </xf>
    <xf numFmtId="0" fontId="8" fillId="0" borderId="10" xfId="53" applyNumberFormat="1" applyFont="1" applyFill="1" applyBorder="1" applyAlignment="1" applyProtection="1">
      <alignment horizontal="left" vertical="center" wrapText="1"/>
      <protection hidden="1"/>
    </xf>
    <xf numFmtId="0" fontId="21" fillId="0" borderId="10" xfId="53" applyNumberFormat="1" applyFont="1" applyFill="1" applyBorder="1" applyAlignment="1" applyProtection="1">
      <alignment horizontal="left" vertical="center" wrapText="1"/>
      <protection hidden="1"/>
    </xf>
    <xf numFmtId="0" fontId="12" fillId="0" borderId="10" xfId="53" applyNumberFormat="1" applyFont="1" applyFill="1" applyBorder="1" applyAlignment="1" applyProtection="1">
      <alignment horizontal="left" vertical="center" wrapText="1"/>
      <protection hidden="1"/>
    </xf>
    <xf numFmtId="49" fontId="10" fillId="0" borderId="17" xfId="0" applyNumberFormat="1" applyFont="1" applyFill="1" applyBorder="1" applyAlignment="1">
      <alignment horizontal="left" vertical="center" wrapText="1"/>
    </xf>
    <xf numFmtId="169" fontId="10" fillId="0" borderId="10" xfId="0" applyNumberFormat="1" applyFont="1" applyFill="1" applyBorder="1" applyAlignment="1">
      <alignment horizontal="right"/>
    </xf>
    <xf numFmtId="49" fontId="15" fillId="0" borderId="10" xfId="0" applyNumberFormat="1" applyFont="1" applyFill="1" applyBorder="1" applyAlignment="1">
      <alignment horizontal="right" wrapText="1"/>
    </xf>
    <xf numFmtId="1" fontId="15" fillId="0" borderId="10" xfId="0" applyNumberFormat="1" applyFont="1" applyFill="1" applyBorder="1" applyAlignment="1">
      <alignment horizontal="right" wrapText="1"/>
    </xf>
    <xf numFmtId="0" fontId="33" fillId="0" borderId="17" xfId="0" applyFont="1" applyFill="1" applyBorder="1" applyAlignment="1">
      <alignment/>
    </xf>
    <xf numFmtId="49" fontId="10" fillId="0" borderId="10" xfId="0" applyNumberFormat="1" applyFont="1" applyFill="1" applyBorder="1" applyAlignment="1">
      <alignment horizontal="right" vertical="center" wrapText="1"/>
    </xf>
    <xf numFmtId="169" fontId="10" fillId="0" borderId="10" xfId="0" applyNumberFormat="1" applyFont="1" applyFill="1" applyBorder="1" applyAlignment="1">
      <alignment/>
    </xf>
    <xf numFmtId="49" fontId="10" fillId="0" borderId="17" xfId="0" applyNumberFormat="1" applyFont="1" applyFill="1" applyBorder="1" applyAlignment="1">
      <alignment horizontal="right" vertical="center" wrapText="1"/>
    </xf>
    <xf numFmtId="0" fontId="15" fillId="0" borderId="10" xfId="0" applyFont="1" applyFill="1" applyBorder="1" applyAlignment="1">
      <alignment wrapText="1"/>
    </xf>
    <xf numFmtId="0" fontId="22" fillId="0" borderId="10" xfId="0" applyFont="1" applyFill="1" applyBorder="1" applyAlignment="1">
      <alignment wrapText="1"/>
    </xf>
    <xf numFmtId="0" fontId="8" fillId="0" borderId="13" xfId="0" applyFont="1" applyBorder="1" applyAlignment="1">
      <alignment/>
    </xf>
    <xf numFmtId="0" fontId="34" fillId="0" borderId="10" xfId="0" applyFont="1" applyFill="1" applyBorder="1" applyAlignment="1">
      <alignment horizontal="left" wrapText="1"/>
    </xf>
    <xf numFmtId="49" fontId="34" fillId="0" borderId="10" xfId="0" applyNumberFormat="1" applyFont="1" applyFill="1" applyBorder="1" applyAlignment="1">
      <alignment horizontal="center"/>
    </xf>
    <xf numFmtId="0" fontId="10" fillId="0" borderId="13" xfId="0" applyFont="1" applyBorder="1" applyAlignment="1">
      <alignment/>
    </xf>
    <xf numFmtId="1" fontId="24" fillId="0" borderId="10" xfId="0" applyNumberFormat="1" applyFont="1" applyFill="1" applyBorder="1" applyAlignment="1">
      <alignment horizontal="right" vertical="center" wrapText="1"/>
    </xf>
    <xf numFmtId="0" fontId="35" fillId="0" borderId="17" xfId="0" applyFont="1" applyFill="1" applyBorder="1" applyAlignment="1">
      <alignment/>
    </xf>
    <xf numFmtId="0" fontId="16" fillId="0" borderId="0" xfId="0" applyFont="1" applyFill="1" applyBorder="1" applyAlignment="1">
      <alignment horizontal="center" wrapText="1"/>
    </xf>
    <xf numFmtId="0" fontId="15" fillId="0" borderId="0" xfId="0" applyFont="1" applyFill="1" applyAlignment="1">
      <alignment horizontal="center"/>
    </xf>
    <xf numFmtId="0" fontId="15" fillId="0" borderId="10" xfId="0" applyFont="1" applyFill="1" applyBorder="1" applyAlignment="1">
      <alignment horizontal="justify" wrapText="1"/>
    </xf>
    <xf numFmtId="1" fontId="8" fillId="0" borderId="10" xfId="0" applyNumberFormat="1" applyFont="1" applyFill="1" applyBorder="1" applyAlignment="1">
      <alignment horizontal="center" wrapText="1"/>
    </xf>
    <xf numFmtId="1" fontId="8" fillId="0" borderId="17" xfId="0" applyNumberFormat="1" applyFont="1" applyFill="1" applyBorder="1" applyAlignment="1">
      <alignment horizontal="center" wrapText="1"/>
    </xf>
    <xf numFmtId="0" fontId="15" fillId="0" borderId="10" xfId="0" applyFont="1" applyFill="1" applyBorder="1" applyAlignment="1">
      <alignment horizontal="right" wrapText="1"/>
    </xf>
    <xf numFmtId="49" fontId="8" fillId="0" borderId="17" xfId="0" applyNumberFormat="1" applyFont="1" applyFill="1" applyBorder="1" applyAlignment="1">
      <alignment horizontal="center" wrapText="1"/>
    </xf>
    <xf numFmtId="0" fontId="10" fillId="0" borderId="10" xfId="0" applyFont="1" applyBorder="1" applyAlignment="1">
      <alignment/>
    </xf>
    <xf numFmtId="1" fontId="21" fillId="0" borderId="10" xfId="0" applyNumberFormat="1" applyFont="1" applyFill="1" applyBorder="1" applyAlignment="1">
      <alignment horizontal="left" vertical="center" wrapText="1"/>
    </xf>
    <xf numFmtId="169" fontId="13" fillId="0" borderId="10" xfId="0" applyNumberFormat="1" applyFont="1" applyBorder="1" applyAlignment="1">
      <alignment/>
    </xf>
    <xf numFmtId="169" fontId="36" fillId="0" borderId="10" xfId="0" applyNumberFormat="1" applyFont="1" applyFill="1" applyBorder="1" applyAlignment="1">
      <alignment/>
    </xf>
    <xf numFmtId="169" fontId="13" fillId="0" borderId="10" xfId="0" applyNumberFormat="1" applyFont="1" applyFill="1" applyBorder="1" applyAlignment="1">
      <alignment horizontal="right" vertical="center" wrapText="1"/>
    </xf>
    <xf numFmtId="0" fontId="0" fillId="0" borderId="18" xfId="0" applyFont="1" applyFill="1" applyBorder="1" applyAlignment="1">
      <alignment/>
    </xf>
    <xf numFmtId="1" fontId="8" fillId="0" borderId="21" xfId="0" applyNumberFormat="1" applyFont="1" applyFill="1" applyBorder="1" applyAlignment="1">
      <alignment horizontal="right" vertical="center" wrapText="1"/>
    </xf>
    <xf numFmtId="0" fontId="8" fillId="0" borderId="0" xfId="0" applyFont="1" applyAlignment="1">
      <alignment horizontal="right"/>
    </xf>
    <xf numFmtId="0" fontId="8" fillId="0" borderId="10" xfId="0" applyFont="1" applyFill="1" applyBorder="1" applyAlignment="1">
      <alignment/>
    </xf>
    <xf numFmtId="0" fontId="8" fillId="0" borderId="0" xfId="0" applyFont="1" applyFill="1" applyAlignment="1">
      <alignment/>
    </xf>
    <xf numFmtId="0" fontId="20" fillId="0" borderId="0" xfId="0" applyFont="1" applyBorder="1" applyAlignment="1">
      <alignment horizontal="right"/>
    </xf>
    <xf numFmtId="0" fontId="8" fillId="0" borderId="0" xfId="0" applyFont="1" applyBorder="1" applyAlignment="1">
      <alignment horizontal="right" wrapText="1"/>
    </xf>
    <xf numFmtId="171" fontId="10" fillId="0" borderId="10" xfId="62" applyNumberFormat="1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center" vertical="center" wrapText="1"/>
    </xf>
    <xf numFmtId="169" fontId="4" fillId="0" borderId="0" xfId="0" applyNumberFormat="1" applyFont="1" applyFill="1" applyBorder="1" applyAlignment="1">
      <alignment horizontal="center" vertical="center" wrapText="1"/>
    </xf>
    <xf numFmtId="169" fontId="23" fillId="0" borderId="18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right" wrapText="1"/>
    </xf>
    <xf numFmtId="0" fontId="15" fillId="0" borderId="0" xfId="0" applyFont="1" applyBorder="1" applyAlignment="1">
      <alignment horizontal="right"/>
    </xf>
    <xf numFmtId="0" fontId="15" fillId="0" borderId="0" xfId="0" applyFont="1" applyBorder="1" applyAlignment="1">
      <alignment horizontal="right" wrapText="1"/>
    </xf>
    <xf numFmtId="0" fontId="8" fillId="0" borderId="0" xfId="0" applyFont="1" applyAlignment="1">
      <alignment horizontal="center"/>
    </xf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19" fillId="0" borderId="0" xfId="0" applyFont="1" applyFill="1" applyBorder="1" applyAlignment="1" applyProtection="1">
      <alignment horizontal="center" vertical="center" wrapText="1"/>
      <protection locked="0"/>
    </xf>
    <xf numFmtId="0" fontId="8" fillId="0" borderId="0" xfId="0" applyNumberFormat="1" applyFont="1" applyAlignment="1">
      <alignment horizontal="right"/>
    </xf>
    <xf numFmtId="0" fontId="0" fillId="0" borderId="17" xfId="0" applyFont="1" applyFill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G187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77.421875" style="0" customWidth="1"/>
    <col min="2" max="2" width="5.57421875" style="0" customWidth="1"/>
    <col min="3" max="3" width="5.8515625" style="0" customWidth="1"/>
    <col min="5" max="5" width="6.57421875" style="0" customWidth="1"/>
    <col min="6" max="6" width="11.00390625" style="0" bestFit="1" customWidth="1"/>
  </cols>
  <sheetData>
    <row r="1" spans="4:5" ht="12.75">
      <c r="D1" s="1"/>
      <c r="E1" s="1" t="s">
        <v>53</v>
      </c>
    </row>
    <row r="2" spans="1:6" ht="15.75">
      <c r="A2" s="168" t="s">
        <v>106</v>
      </c>
      <c r="B2" s="168"/>
      <c r="C2" s="168"/>
      <c r="D2" s="168"/>
      <c r="E2" s="168"/>
      <c r="F2" s="168"/>
    </row>
    <row r="3" spans="1:6" ht="12.75">
      <c r="A3" s="169" t="s">
        <v>220</v>
      </c>
      <c r="B3" s="169"/>
      <c r="C3" s="169"/>
      <c r="D3" s="169"/>
      <c r="E3" s="169"/>
      <c r="F3" s="169"/>
    </row>
    <row r="4" spans="3:4" ht="12.75">
      <c r="C4" s="76" t="s">
        <v>240</v>
      </c>
      <c r="D4" s="76"/>
    </row>
    <row r="5" spans="4:6" ht="12.75">
      <c r="D5" s="174" t="s">
        <v>71</v>
      </c>
      <c r="E5" s="174"/>
      <c r="F5" s="174"/>
    </row>
    <row r="6" spans="1:6" ht="12.75">
      <c r="A6" s="176" t="s">
        <v>106</v>
      </c>
      <c r="B6" s="176"/>
      <c r="C6" s="176"/>
      <c r="D6" s="176"/>
      <c r="E6" s="176"/>
      <c r="F6" s="176"/>
    </row>
    <row r="7" spans="2:6" ht="44.25" customHeight="1">
      <c r="B7" s="176" t="s">
        <v>108</v>
      </c>
      <c r="C7" s="176"/>
      <c r="D7" s="176"/>
      <c r="E7" s="176"/>
      <c r="F7" s="176"/>
    </row>
    <row r="8" spans="2:6" ht="12.75">
      <c r="B8" s="175" t="s">
        <v>215</v>
      </c>
      <c r="C8" s="175"/>
      <c r="D8" s="175"/>
      <c r="E8" s="175"/>
      <c r="F8" s="175"/>
    </row>
    <row r="9" spans="1:6" ht="20.25">
      <c r="A9" s="171" t="s">
        <v>54</v>
      </c>
      <c r="B9" s="171"/>
      <c r="C9" s="171"/>
      <c r="D9" s="171"/>
      <c r="E9" s="171"/>
      <c r="F9" s="171"/>
    </row>
    <row r="10" spans="1:6" ht="45.75" customHeight="1">
      <c r="A10" s="172" t="s">
        <v>167</v>
      </c>
      <c r="B10" s="172"/>
      <c r="C10" s="172"/>
      <c r="D10" s="172"/>
      <c r="E10" s="172"/>
      <c r="F10" s="172"/>
    </row>
    <row r="11" spans="1:6" ht="45.75" customHeight="1">
      <c r="A11" s="61"/>
      <c r="B11" s="57"/>
      <c r="C11" s="57"/>
      <c r="D11" s="61"/>
      <c r="E11" s="173" t="s">
        <v>87</v>
      </c>
      <c r="F11" s="173"/>
    </row>
    <row r="12" spans="1:6" ht="38.25">
      <c r="A12" s="40" t="s">
        <v>55</v>
      </c>
      <c r="B12" s="36" t="s">
        <v>56</v>
      </c>
      <c r="C12" s="37"/>
      <c r="D12" s="38"/>
      <c r="E12" s="38"/>
      <c r="F12" s="170" t="s">
        <v>76</v>
      </c>
    </row>
    <row r="13" spans="1:6" ht="33.75">
      <c r="A13" s="39"/>
      <c r="B13" s="41" t="s">
        <v>59</v>
      </c>
      <c r="C13" s="42" t="s">
        <v>58</v>
      </c>
      <c r="D13" s="10" t="s">
        <v>57</v>
      </c>
      <c r="E13" s="10" t="s">
        <v>60</v>
      </c>
      <c r="F13" s="170"/>
    </row>
    <row r="14" spans="1:6" ht="14.25">
      <c r="A14" s="4" t="s">
        <v>25</v>
      </c>
      <c r="B14" s="2" t="s">
        <v>26</v>
      </c>
      <c r="C14" s="2" t="s">
        <v>23</v>
      </c>
      <c r="D14" s="2" t="s">
        <v>24</v>
      </c>
      <c r="E14" s="45" t="s">
        <v>22</v>
      </c>
      <c r="F14" s="16">
        <f>F15+F19+F34+F40+F44</f>
        <v>5595.7</v>
      </c>
    </row>
    <row r="15" spans="1:6" ht="25.5">
      <c r="A15" s="6" t="s">
        <v>32</v>
      </c>
      <c r="B15" s="2" t="s">
        <v>26</v>
      </c>
      <c r="C15" s="2" t="s">
        <v>33</v>
      </c>
      <c r="D15" s="2" t="s">
        <v>24</v>
      </c>
      <c r="E15" s="2" t="s">
        <v>22</v>
      </c>
      <c r="F15" s="65">
        <f>F16</f>
        <v>634.8</v>
      </c>
    </row>
    <row r="16" spans="1:6" ht="25.5">
      <c r="A16" s="7" t="s">
        <v>28</v>
      </c>
      <c r="B16" s="3" t="s">
        <v>26</v>
      </c>
      <c r="C16" s="3" t="s">
        <v>33</v>
      </c>
      <c r="D16" s="3" t="s">
        <v>29</v>
      </c>
      <c r="E16" s="3" t="s">
        <v>22</v>
      </c>
      <c r="F16" s="34">
        <v>634.8</v>
      </c>
    </row>
    <row r="17" spans="1:6" ht="12.75">
      <c r="A17" s="8" t="s">
        <v>3</v>
      </c>
      <c r="B17" s="3" t="s">
        <v>26</v>
      </c>
      <c r="C17" s="3" t="s">
        <v>33</v>
      </c>
      <c r="D17" s="9" t="s">
        <v>2</v>
      </c>
      <c r="E17" s="3" t="s">
        <v>22</v>
      </c>
      <c r="F17" s="34">
        <v>634.8</v>
      </c>
    </row>
    <row r="18" spans="1:6" ht="15">
      <c r="A18" s="94" t="s">
        <v>168</v>
      </c>
      <c r="B18" s="3" t="s">
        <v>26</v>
      </c>
      <c r="C18" s="3" t="s">
        <v>33</v>
      </c>
      <c r="D18" s="9" t="s">
        <v>2</v>
      </c>
      <c r="E18" s="46">
        <v>121</v>
      </c>
      <c r="F18" s="34">
        <v>634.8</v>
      </c>
    </row>
    <row r="19" spans="1:6" ht="38.25">
      <c r="A19" s="6" t="s">
        <v>34</v>
      </c>
      <c r="B19" s="2" t="s">
        <v>26</v>
      </c>
      <c r="C19" s="2" t="s">
        <v>35</v>
      </c>
      <c r="D19" s="2" t="s">
        <v>24</v>
      </c>
      <c r="E19" s="45" t="s">
        <v>22</v>
      </c>
      <c r="F19" s="18">
        <f>F20</f>
        <v>2765.8999999999996</v>
      </c>
    </row>
    <row r="20" spans="1:6" ht="25.5">
      <c r="A20" s="6" t="s">
        <v>28</v>
      </c>
      <c r="B20" s="2" t="s">
        <v>26</v>
      </c>
      <c r="C20" s="2" t="s">
        <v>35</v>
      </c>
      <c r="D20" s="2" t="s">
        <v>29</v>
      </c>
      <c r="E20" s="45" t="s">
        <v>22</v>
      </c>
      <c r="F20" s="18">
        <f>F21</f>
        <v>2765.8999999999996</v>
      </c>
    </row>
    <row r="21" spans="1:6" ht="12.75">
      <c r="A21" s="8" t="s">
        <v>30</v>
      </c>
      <c r="B21" s="3" t="s">
        <v>26</v>
      </c>
      <c r="C21" s="3" t="s">
        <v>35</v>
      </c>
      <c r="D21" s="3" t="s">
        <v>31</v>
      </c>
      <c r="E21" s="46" t="s">
        <v>22</v>
      </c>
      <c r="F21" s="19">
        <f>F22+F23+F24+F25+F26+F27+F28</f>
        <v>2765.8999999999996</v>
      </c>
    </row>
    <row r="22" spans="1:6" ht="15">
      <c r="A22" s="94" t="s">
        <v>168</v>
      </c>
      <c r="B22" s="3" t="s">
        <v>26</v>
      </c>
      <c r="C22" s="3" t="s">
        <v>35</v>
      </c>
      <c r="D22" s="3" t="s">
        <v>31</v>
      </c>
      <c r="E22" s="46">
        <v>121</v>
      </c>
      <c r="F22" s="19">
        <v>2230.1</v>
      </c>
    </row>
    <row r="23" spans="1:6" ht="31.5">
      <c r="A23" s="75" t="s">
        <v>169</v>
      </c>
      <c r="B23" s="3" t="s">
        <v>26</v>
      </c>
      <c r="C23" s="3" t="s">
        <v>35</v>
      </c>
      <c r="D23" s="3" t="s">
        <v>31</v>
      </c>
      <c r="E23" s="46">
        <v>242</v>
      </c>
      <c r="F23" s="19">
        <v>81.6</v>
      </c>
    </row>
    <row r="24" spans="1:6" ht="31.5">
      <c r="A24" s="75" t="s">
        <v>169</v>
      </c>
      <c r="B24" s="3" t="s">
        <v>26</v>
      </c>
      <c r="C24" s="3" t="s">
        <v>35</v>
      </c>
      <c r="D24" s="3" t="s">
        <v>31</v>
      </c>
      <c r="E24" s="46">
        <v>243</v>
      </c>
      <c r="F24" s="19">
        <v>98.7</v>
      </c>
    </row>
    <row r="25" spans="1:6" ht="31.5">
      <c r="A25" s="75" t="s">
        <v>171</v>
      </c>
      <c r="B25" s="3" t="s">
        <v>26</v>
      </c>
      <c r="C25" s="3" t="s">
        <v>35</v>
      </c>
      <c r="D25" s="3" t="s">
        <v>31</v>
      </c>
      <c r="E25" s="46">
        <v>244</v>
      </c>
      <c r="F25" s="162">
        <v>318</v>
      </c>
    </row>
    <row r="26" spans="1:6" ht="15.75">
      <c r="A26" s="75" t="s">
        <v>172</v>
      </c>
      <c r="B26" s="3" t="s">
        <v>26</v>
      </c>
      <c r="C26" s="3" t="s">
        <v>35</v>
      </c>
      <c r="D26" s="3" t="s">
        <v>31</v>
      </c>
      <c r="E26" s="46">
        <v>851</v>
      </c>
      <c r="F26" s="19"/>
    </row>
    <row r="27" spans="1:6" ht="15.75">
      <c r="A27" s="75" t="s">
        <v>173</v>
      </c>
      <c r="B27" s="3" t="s">
        <v>26</v>
      </c>
      <c r="C27" s="3" t="s">
        <v>35</v>
      </c>
      <c r="D27" s="3" t="s">
        <v>31</v>
      </c>
      <c r="E27" s="46">
        <v>852</v>
      </c>
      <c r="F27" s="19">
        <v>11</v>
      </c>
    </row>
    <row r="28" spans="1:6" ht="12.75">
      <c r="A28" s="95" t="s">
        <v>101</v>
      </c>
      <c r="B28" s="2" t="s">
        <v>26</v>
      </c>
      <c r="C28" s="2" t="s">
        <v>35</v>
      </c>
      <c r="D28" s="2" t="s">
        <v>100</v>
      </c>
      <c r="E28" s="45"/>
      <c r="F28" s="18">
        <f>F29+F32</f>
        <v>26.5</v>
      </c>
    </row>
    <row r="29" spans="1:6" ht="24">
      <c r="A29" s="69" t="s">
        <v>103</v>
      </c>
      <c r="B29" s="3" t="s">
        <v>26</v>
      </c>
      <c r="C29" s="3" t="s">
        <v>35</v>
      </c>
      <c r="D29" s="3" t="s">
        <v>78</v>
      </c>
      <c r="E29" s="46"/>
      <c r="F29" s="19">
        <f>F30</f>
        <v>23.4</v>
      </c>
    </row>
    <row r="30" spans="1:6" ht="24">
      <c r="A30" s="68" t="s">
        <v>176</v>
      </c>
      <c r="B30" s="3" t="s">
        <v>26</v>
      </c>
      <c r="C30" s="3" t="s">
        <v>35</v>
      </c>
      <c r="D30" s="96" t="s">
        <v>78</v>
      </c>
      <c r="E30" s="97" t="s">
        <v>177</v>
      </c>
      <c r="F30" s="19">
        <f>F31</f>
        <v>23.4</v>
      </c>
    </row>
    <row r="31" spans="1:6" ht="12.75">
      <c r="A31" s="43" t="s">
        <v>77</v>
      </c>
      <c r="B31" s="3" t="s">
        <v>26</v>
      </c>
      <c r="C31" s="3" t="s">
        <v>35</v>
      </c>
      <c r="D31" s="28" t="s">
        <v>79</v>
      </c>
      <c r="E31" s="98" t="s">
        <v>177</v>
      </c>
      <c r="F31" s="19">
        <v>23.4</v>
      </c>
    </row>
    <row r="32" spans="1:6" ht="12.75">
      <c r="A32" s="153" t="s">
        <v>174</v>
      </c>
      <c r="B32" s="154" t="s">
        <v>26</v>
      </c>
      <c r="C32" s="154" t="s">
        <v>35</v>
      </c>
      <c r="D32" s="154" t="s">
        <v>92</v>
      </c>
      <c r="E32" s="155">
        <v>540</v>
      </c>
      <c r="F32" s="19">
        <f>F33</f>
        <v>3.1</v>
      </c>
    </row>
    <row r="33" spans="1:6" ht="24">
      <c r="A33" s="156" t="s">
        <v>221</v>
      </c>
      <c r="B33" s="154" t="s">
        <v>26</v>
      </c>
      <c r="C33" s="154" t="s">
        <v>35</v>
      </c>
      <c r="D33" s="154" t="s">
        <v>222</v>
      </c>
      <c r="E33" s="157" t="s">
        <v>175</v>
      </c>
      <c r="F33" s="19">
        <v>3.1</v>
      </c>
    </row>
    <row r="34" spans="1:6" ht="25.5">
      <c r="A34" s="6" t="s">
        <v>93</v>
      </c>
      <c r="B34" s="2" t="s">
        <v>26</v>
      </c>
      <c r="C34" s="14" t="s">
        <v>94</v>
      </c>
      <c r="D34" s="28"/>
      <c r="E34" s="50"/>
      <c r="F34" s="18">
        <f>F35</f>
        <v>87.7</v>
      </c>
    </row>
    <row r="35" spans="1:6" ht="12.75">
      <c r="A35" s="67" t="s">
        <v>101</v>
      </c>
      <c r="B35" s="3" t="s">
        <v>26</v>
      </c>
      <c r="C35" s="9" t="s">
        <v>94</v>
      </c>
      <c r="D35" s="3" t="s">
        <v>100</v>
      </c>
      <c r="E35" s="50"/>
      <c r="F35" s="18">
        <f>F36</f>
        <v>87.7</v>
      </c>
    </row>
    <row r="36" spans="1:6" ht="36">
      <c r="A36" s="68" t="s">
        <v>102</v>
      </c>
      <c r="B36" s="3" t="s">
        <v>26</v>
      </c>
      <c r="C36" s="9" t="s">
        <v>94</v>
      </c>
      <c r="D36" s="3" t="s">
        <v>92</v>
      </c>
      <c r="E36" s="46"/>
      <c r="F36" s="19">
        <f>F37</f>
        <v>87.7</v>
      </c>
    </row>
    <row r="37" spans="1:6" ht="12.75">
      <c r="A37" s="68" t="s">
        <v>174</v>
      </c>
      <c r="B37" s="3" t="s">
        <v>26</v>
      </c>
      <c r="C37" s="9" t="s">
        <v>94</v>
      </c>
      <c r="D37" s="3" t="s">
        <v>92</v>
      </c>
      <c r="E37" s="46">
        <v>540</v>
      </c>
      <c r="F37" s="19">
        <f>F38+F39</f>
        <v>87.7</v>
      </c>
    </row>
    <row r="38" spans="1:6" ht="12.75">
      <c r="A38" s="21" t="s">
        <v>96</v>
      </c>
      <c r="B38" s="3" t="s">
        <v>26</v>
      </c>
      <c r="C38" s="9" t="s">
        <v>94</v>
      </c>
      <c r="D38" s="28" t="s">
        <v>95</v>
      </c>
      <c r="E38" s="46">
        <v>540</v>
      </c>
      <c r="F38" s="19">
        <v>69.7</v>
      </c>
    </row>
    <row r="39" spans="1:6" ht="12.75">
      <c r="A39" s="21" t="s">
        <v>97</v>
      </c>
      <c r="B39" s="3" t="s">
        <v>26</v>
      </c>
      <c r="C39" s="9" t="s">
        <v>94</v>
      </c>
      <c r="D39" s="28" t="s">
        <v>91</v>
      </c>
      <c r="E39" s="46">
        <v>540</v>
      </c>
      <c r="F39" s="19">
        <v>18</v>
      </c>
    </row>
    <row r="40" spans="1:6" ht="12.75">
      <c r="A40" s="6" t="s">
        <v>4</v>
      </c>
      <c r="B40" s="2" t="s">
        <v>26</v>
      </c>
      <c r="C40" s="2">
        <v>11</v>
      </c>
      <c r="D40" s="2"/>
      <c r="E40" s="45" t="s">
        <v>22</v>
      </c>
      <c r="F40" s="16">
        <f>F41</f>
        <v>0</v>
      </c>
    </row>
    <row r="41" spans="1:6" ht="12.75">
      <c r="A41" s="6" t="s">
        <v>4</v>
      </c>
      <c r="B41" s="2" t="s">
        <v>26</v>
      </c>
      <c r="C41" s="2">
        <v>11</v>
      </c>
      <c r="D41" s="2" t="s">
        <v>6</v>
      </c>
      <c r="E41" s="45"/>
      <c r="F41" s="16">
        <f>F42</f>
        <v>0</v>
      </c>
    </row>
    <row r="42" spans="1:6" ht="12.75">
      <c r="A42" s="7" t="s">
        <v>7</v>
      </c>
      <c r="B42" s="3" t="s">
        <v>26</v>
      </c>
      <c r="C42" s="3">
        <v>11</v>
      </c>
      <c r="D42" s="3" t="s">
        <v>8</v>
      </c>
      <c r="E42" s="46" t="s">
        <v>22</v>
      </c>
      <c r="F42" s="17"/>
    </row>
    <row r="43" spans="1:6" ht="12.75">
      <c r="A43" s="7" t="s">
        <v>179</v>
      </c>
      <c r="B43" s="3" t="s">
        <v>26</v>
      </c>
      <c r="C43" s="3">
        <v>11</v>
      </c>
      <c r="D43" s="3" t="s">
        <v>8</v>
      </c>
      <c r="E43" s="47" t="s">
        <v>180</v>
      </c>
      <c r="F43" s="17"/>
    </row>
    <row r="44" spans="1:6" ht="12.75">
      <c r="A44" s="6" t="s">
        <v>44</v>
      </c>
      <c r="B44" s="2" t="s">
        <v>26</v>
      </c>
      <c r="C44" s="2">
        <v>13</v>
      </c>
      <c r="D44" s="2"/>
      <c r="E44" s="45"/>
      <c r="F44" s="16">
        <f>F45+F48+F54</f>
        <v>2107.3</v>
      </c>
    </row>
    <row r="45" spans="1:6" ht="25.5">
      <c r="A45" s="62" t="s">
        <v>81</v>
      </c>
      <c r="B45" s="2" t="s">
        <v>26</v>
      </c>
      <c r="C45" s="2">
        <v>13</v>
      </c>
      <c r="D45" s="2" t="s">
        <v>45</v>
      </c>
      <c r="E45" s="107"/>
      <c r="F45" s="16">
        <f>F46</f>
        <v>49</v>
      </c>
    </row>
    <row r="46" spans="1:6" ht="24">
      <c r="A46" s="108" t="s">
        <v>80</v>
      </c>
      <c r="B46" s="3" t="s">
        <v>26</v>
      </c>
      <c r="C46" s="3">
        <v>13</v>
      </c>
      <c r="D46" s="3" t="s">
        <v>46</v>
      </c>
      <c r="E46" s="47"/>
      <c r="F46" s="17">
        <f>F47</f>
        <v>49</v>
      </c>
    </row>
    <row r="47" spans="1:6" ht="31.5">
      <c r="A47" s="75" t="s">
        <v>171</v>
      </c>
      <c r="B47" s="3" t="s">
        <v>26</v>
      </c>
      <c r="C47" s="3">
        <v>13</v>
      </c>
      <c r="D47" s="3" t="s">
        <v>46</v>
      </c>
      <c r="E47" s="47" t="s">
        <v>181</v>
      </c>
      <c r="F47" s="17">
        <v>49</v>
      </c>
    </row>
    <row r="48" spans="1:6" ht="12.75">
      <c r="A48" s="62" t="s">
        <v>182</v>
      </c>
      <c r="B48" s="2" t="s">
        <v>26</v>
      </c>
      <c r="C48" s="2">
        <v>13</v>
      </c>
      <c r="D48" s="2" t="s">
        <v>183</v>
      </c>
      <c r="E48" s="107"/>
      <c r="F48" s="16">
        <f>F49+F52</f>
        <v>1969.5</v>
      </c>
    </row>
    <row r="49" spans="1:6" ht="12.75">
      <c r="A49" s="7" t="s">
        <v>67</v>
      </c>
      <c r="B49" s="3" t="s">
        <v>26</v>
      </c>
      <c r="C49" s="3">
        <v>13</v>
      </c>
      <c r="D49" s="3" t="s">
        <v>66</v>
      </c>
      <c r="E49" s="47"/>
      <c r="F49" s="17">
        <f>F50+F51</f>
        <v>316</v>
      </c>
    </row>
    <row r="50" spans="1:7" ht="31.5">
      <c r="A50" s="75" t="s">
        <v>171</v>
      </c>
      <c r="B50" s="3" t="s">
        <v>26</v>
      </c>
      <c r="C50" s="3">
        <v>13</v>
      </c>
      <c r="D50" s="3">
        <v>900200</v>
      </c>
      <c r="E50" s="47" t="s">
        <v>181</v>
      </c>
      <c r="F50" s="17">
        <v>316</v>
      </c>
      <c r="G50" s="164"/>
    </row>
    <row r="51" spans="1:7" ht="15.75">
      <c r="A51" s="75"/>
      <c r="B51" s="3"/>
      <c r="C51" s="3"/>
      <c r="D51" s="3"/>
      <c r="E51" s="47"/>
      <c r="F51" s="17"/>
      <c r="G51" s="164"/>
    </row>
    <row r="52" spans="1:6" ht="49.5" customHeight="1">
      <c r="A52" s="132" t="s">
        <v>205</v>
      </c>
      <c r="B52" s="3" t="s">
        <v>26</v>
      </c>
      <c r="C52" s="3">
        <v>13</v>
      </c>
      <c r="D52" s="3" t="s">
        <v>204</v>
      </c>
      <c r="E52" s="47" t="s">
        <v>181</v>
      </c>
      <c r="F52" s="17">
        <f>F53</f>
        <v>1653.5</v>
      </c>
    </row>
    <row r="53" spans="1:6" ht="38.25">
      <c r="A53" s="132" t="s">
        <v>207</v>
      </c>
      <c r="B53" s="3" t="s">
        <v>26</v>
      </c>
      <c r="C53" s="3">
        <v>13</v>
      </c>
      <c r="D53" s="3" t="s">
        <v>204</v>
      </c>
      <c r="E53" s="47" t="s">
        <v>206</v>
      </c>
      <c r="F53" s="160">
        <v>1653.5</v>
      </c>
    </row>
    <row r="54" spans="1:6" ht="12.75">
      <c r="A54" s="99" t="s">
        <v>89</v>
      </c>
      <c r="B54" s="2" t="s">
        <v>26</v>
      </c>
      <c r="C54" s="2">
        <v>13</v>
      </c>
      <c r="D54" s="101" t="s">
        <v>74</v>
      </c>
      <c r="E54" s="102"/>
      <c r="F54" s="103">
        <f>F55</f>
        <v>88.8</v>
      </c>
    </row>
    <row r="55" spans="1:6" ht="15.75">
      <c r="A55" s="75" t="s">
        <v>124</v>
      </c>
      <c r="B55" s="3" t="s">
        <v>26</v>
      </c>
      <c r="C55" s="3">
        <v>13</v>
      </c>
      <c r="D55" s="104" t="s">
        <v>126</v>
      </c>
      <c r="E55" s="105"/>
      <c r="F55" s="106">
        <f>F56</f>
        <v>88.8</v>
      </c>
    </row>
    <row r="56" spans="1:6" ht="31.5">
      <c r="A56" s="75" t="s">
        <v>169</v>
      </c>
      <c r="B56" s="3" t="s">
        <v>26</v>
      </c>
      <c r="C56" s="3">
        <v>13</v>
      </c>
      <c r="D56" s="104" t="s">
        <v>126</v>
      </c>
      <c r="E56" s="129" t="s">
        <v>178</v>
      </c>
      <c r="F56" s="106">
        <v>88.8</v>
      </c>
    </row>
    <row r="57" spans="1:6" ht="14.25">
      <c r="A57" s="4" t="s">
        <v>37</v>
      </c>
      <c r="B57" s="2" t="s">
        <v>33</v>
      </c>
      <c r="C57" s="2" t="s">
        <v>23</v>
      </c>
      <c r="D57" s="2" t="s">
        <v>24</v>
      </c>
      <c r="E57" s="45" t="s">
        <v>22</v>
      </c>
      <c r="F57" s="16">
        <f>F58</f>
        <v>150</v>
      </c>
    </row>
    <row r="58" spans="1:6" ht="12.75">
      <c r="A58" s="15" t="s">
        <v>9</v>
      </c>
      <c r="B58" s="3" t="s">
        <v>33</v>
      </c>
      <c r="C58" s="9" t="s">
        <v>27</v>
      </c>
      <c r="D58" s="3" t="s">
        <v>24</v>
      </c>
      <c r="E58" s="46" t="s">
        <v>22</v>
      </c>
      <c r="F58" s="17">
        <f>F59</f>
        <v>150</v>
      </c>
    </row>
    <row r="59" spans="1:6" ht="12.75">
      <c r="A59" s="15" t="s">
        <v>11</v>
      </c>
      <c r="B59" s="3" t="s">
        <v>33</v>
      </c>
      <c r="C59" s="9" t="s">
        <v>27</v>
      </c>
      <c r="D59" s="3" t="s">
        <v>12</v>
      </c>
      <c r="E59" s="46"/>
      <c r="F59" s="17">
        <f>F60</f>
        <v>150</v>
      </c>
    </row>
    <row r="60" spans="1:6" ht="25.5">
      <c r="A60" s="7" t="s">
        <v>5</v>
      </c>
      <c r="B60" s="3" t="s">
        <v>33</v>
      </c>
      <c r="C60" s="9" t="s">
        <v>27</v>
      </c>
      <c r="D60" s="3" t="s">
        <v>10</v>
      </c>
      <c r="E60" s="46" t="s">
        <v>22</v>
      </c>
      <c r="F60" s="17">
        <f>F61</f>
        <v>150</v>
      </c>
    </row>
    <row r="61" spans="1:6" ht="15">
      <c r="A61" s="94" t="s">
        <v>168</v>
      </c>
      <c r="B61" s="3" t="s">
        <v>33</v>
      </c>
      <c r="C61" s="9" t="s">
        <v>27</v>
      </c>
      <c r="D61" s="3" t="s">
        <v>10</v>
      </c>
      <c r="E61" s="46">
        <v>121</v>
      </c>
      <c r="F61" s="19">
        <v>150</v>
      </c>
    </row>
    <row r="62" spans="1:6" ht="14.25">
      <c r="A62" s="4" t="s">
        <v>88</v>
      </c>
      <c r="B62" s="14" t="s">
        <v>27</v>
      </c>
      <c r="C62" s="2" t="s">
        <v>23</v>
      </c>
      <c r="D62" s="2" t="s">
        <v>24</v>
      </c>
      <c r="E62" s="34"/>
      <c r="F62" s="71">
        <f>F63+F67</f>
        <v>109.3</v>
      </c>
    </row>
    <row r="63" spans="1:6" ht="25.5">
      <c r="A63" s="62" t="s">
        <v>90</v>
      </c>
      <c r="B63" s="63" t="s">
        <v>27</v>
      </c>
      <c r="C63" s="63" t="s">
        <v>70</v>
      </c>
      <c r="D63" s="2"/>
      <c r="E63" s="2"/>
      <c r="F63" s="71">
        <f>F64</f>
        <v>25</v>
      </c>
    </row>
    <row r="64" spans="1:6" ht="12.75">
      <c r="A64" s="67" t="s">
        <v>101</v>
      </c>
      <c r="B64" s="64" t="s">
        <v>27</v>
      </c>
      <c r="C64" s="64" t="s">
        <v>70</v>
      </c>
      <c r="D64" s="3" t="s">
        <v>100</v>
      </c>
      <c r="E64" s="3"/>
      <c r="F64" s="70">
        <f>F65</f>
        <v>25</v>
      </c>
    </row>
    <row r="65" spans="1:6" ht="36">
      <c r="A65" s="68" t="s">
        <v>102</v>
      </c>
      <c r="B65" s="64" t="s">
        <v>27</v>
      </c>
      <c r="C65" s="64" t="s">
        <v>70</v>
      </c>
      <c r="D65" s="3" t="s">
        <v>92</v>
      </c>
      <c r="E65" s="3"/>
      <c r="F65" s="70">
        <f>F66</f>
        <v>25</v>
      </c>
    </row>
    <row r="66" spans="1:6" ht="12.75">
      <c r="A66" s="43" t="s">
        <v>61</v>
      </c>
      <c r="B66" s="64" t="s">
        <v>27</v>
      </c>
      <c r="C66" s="64" t="s">
        <v>70</v>
      </c>
      <c r="D66" s="28" t="s">
        <v>62</v>
      </c>
      <c r="E66" s="50" t="s">
        <v>175</v>
      </c>
      <c r="F66" s="70">
        <v>25</v>
      </c>
    </row>
    <row r="67" spans="1:6" ht="12.75">
      <c r="A67" s="62" t="s">
        <v>73</v>
      </c>
      <c r="B67" s="63" t="s">
        <v>27</v>
      </c>
      <c r="C67" s="63" t="s">
        <v>69</v>
      </c>
      <c r="D67" s="2"/>
      <c r="E67" s="2"/>
      <c r="F67" s="71">
        <f>F68</f>
        <v>84.3</v>
      </c>
    </row>
    <row r="68" spans="1:6" ht="12.75">
      <c r="A68" s="15" t="s">
        <v>89</v>
      </c>
      <c r="B68" s="9" t="s">
        <v>27</v>
      </c>
      <c r="C68" s="9" t="s">
        <v>69</v>
      </c>
      <c r="D68" s="3" t="s">
        <v>74</v>
      </c>
      <c r="E68" s="34"/>
      <c r="F68" s="70">
        <f>F69</f>
        <v>84.3</v>
      </c>
    </row>
    <row r="69" spans="1:6" ht="31.5">
      <c r="A69" s="74" t="s">
        <v>113</v>
      </c>
      <c r="B69" s="109" t="s">
        <v>27</v>
      </c>
      <c r="C69" s="109" t="s">
        <v>69</v>
      </c>
      <c r="D69" s="72" t="s">
        <v>111</v>
      </c>
      <c r="E69" s="110"/>
      <c r="F69" s="111">
        <f>F70</f>
        <v>84.3</v>
      </c>
    </row>
    <row r="70" spans="1:6" ht="31.5">
      <c r="A70" s="75" t="s">
        <v>171</v>
      </c>
      <c r="B70" s="109" t="s">
        <v>27</v>
      </c>
      <c r="C70" s="109" t="s">
        <v>69</v>
      </c>
      <c r="D70" s="72" t="s">
        <v>111</v>
      </c>
      <c r="E70" s="112">
        <v>244</v>
      </c>
      <c r="F70" s="111">
        <v>84.3</v>
      </c>
    </row>
    <row r="71" spans="1:6" ht="12.75">
      <c r="A71" s="13" t="s">
        <v>98</v>
      </c>
      <c r="B71" s="14" t="s">
        <v>35</v>
      </c>
      <c r="C71" s="14"/>
      <c r="D71" s="2"/>
      <c r="E71" s="66"/>
      <c r="F71" s="71">
        <f>F72+F87</f>
        <v>5207.5</v>
      </c>
    </row>
    <row r="72" spans="1:6" ht="12.75">
      <c r="A72" s="6" t="s">
        <v>99</v>
      </c>
      <c r="B72" s="14" t="s">
        <v>35</v>
      </c>
      <c r="C72" s="14" t="s">
        <v>70</v>
      </c>
      <c r="D72" s="2"/>
      <c r="E72" s="66"/>
      <c r="F72" s="71">
        <f>F73+F75+F79+F80+F83+F85</f>
        <v>5195.1</v>
      </c>
    </row>
    <row r="73" spans="1:6" ht="12.75">
      <c r="A73" s="15" t="s">
        <v>89</v>
      </c>
      <c r="B73" s="9" t="s">
        <v>35</v>
      </c>
      <c r="C73" s="9" t="s">
        <v>70</v>
      </c>
      <c r="D73" s="3" t="s">
        <v>74</v>
      </c>
      <c r="E73" s="113"/>
      <c r="F73" s="71">
        <f>F74+F78</f>
        <v>1945.6</v>
      </c>
    </row>
    <row r="74" spans="1:6" ht="47.25">
      <c r="A74" s="74" t="s">
        <v>114</v>
      </c>
      <c r="B74" s="9" t="s">
        <v>35</v>
      </c>
      <c r="C74" s="9" t="s">
        <v>70</v>
      </c>
      <c r="D74" s="73" t="s">
        <v>115</v>
      </c>
      <c r="E74" s="113"/>
      <c r="F74" s="71">
        <f>F76+F77</f>
        <v>1945.6</v>
      </c>
    </row>
    <row r="75" spans="1:6" ht="15.75">
      <c r="A75" s="74"/>
      <c r="B75" s="9" t="s">
        <v>35</v>
      </c>
      <c r="C75" s="9" t="s">
        <v>70</v>
      </c>
      <c r="D75" s="73" t="s">
        <v>237</v>
      </c>
      <c r="E75" s="163">
        <v>243</v>
      </c>
      <c r="F75" s="70">
        <v>11.1</v>
      </c>
    </row>
    <row r="76" spans="1:6" ht="31.5">
      <c r="A76" s="75" t="s">
        <v>170</v>
      </c>
      <c r="B76" s="9" t="s">
        <v>35</v>
      </c>
      <c r="C76" s="9" t="s">
        <v>70</v>
      </c>
      <c r="D76" s="73" t="s">
        <v>238</v>
      </c>
      <c r="E76" s="46">
        <v>244</v>
      </c>
      <c r="F76" s="70">
        <v>304</v>
      </c>
    </row>
    <row r="77" spans="1:6" ht="31.5">
      <c r="A77" s="75" t="s">
        <v>171</v>
      </c>
      <c r="B77" s="9" t="s">
        <v>35</v>
      </c>
      <c r="C77" s="9" t="s">
        <v>70</v>
      </c>
      <c r="D77" s="73" t="s">
        <v>115</v>
      </c>
      <c r="E77" s="46">
        <v>244</v>
      </c>
      <c r="F77" s="70">
        <v>1641.6</v>
      </c>
    </row>
    <row r="78" spans="1:6" ht="31.5">
      <c r="A78" s="75" t="s">
        <v>0</v>
      </c>
      <c r="B78" s="9" t="s">
        <v>35</v>
      </c>
      <c r="C78" s="9" t="s">
        <v>70</v>
      </c>
      <c r="D78" s="73" t="s">
        <v>1</v>
      </c>
      <c r="E78" s="46"/>
      <c r="F78" s="70"/>
    </row>
    <row r="79" spans="1:6" ht="30.75" customHeight="1">
      <c r="A79" s="75" t="s">
        <v>171</v>
      </c>
      <c r="B79" s="9" t="s">
        <v>35</v>
      </c>
      <c r="C79" s="9" t="s">
        <v>70</v>
      </c>
      <c r="D79" s="73" t="s">
        <v>236</v>
      </c>
      <c r="E79" s="46" t="s">
        <v>181</v>
      </c>
      <c r="F79" s="70">
        <v>770</v>
      </c>
    </row>
    <row r="80" spans="1:6" ht="15.75" hidden="1">
      <c r="A80" s="75" t="s">
        <v>184</v>
      </c>
      <c r="B80" s="109" t="s">
        <v>35</v>
      </c>
      <c r="C80" s="109" t="s">
        <v>70</v>
      </c>
      <c r="D80" s="114" t="s">
        <v>185</v>
      </c>
      <c r="E80" s="115"/>
      <c r="F80" s="111">
        <f>F81</f>
        <v>0</v>
      </c>
    </row>
    <row r="81" spans="1:6" ht="47.25">
      <c r="A81" s="75" t="s">
        <v>186</v>
      </c>
      <c r="B81" s="109" t="s">
        <v>35</v>
      </c>
      <c r="C81" s="109" t="s">
        <v>70</v>
      </c>
      <c r="D81" s="114" t="s">
        <v>187</v>
      </c>
      <c r="E81" s="115"/>
      <c r="F81" s="111"/>
    </row>
    <row r="82" spans="1:6" ht="31.5">
      <c r="A82" s="75" t="s">
        <v>171</v>
      </c>
      <c r="B82" s="9" t="s">
        <v>35</v>
      </c>
      <c r="C82" s="9" t="s">
        <v>70</v>
      </c>
      <c r="D82" s="73" t="s">
        <v>187</v>
      </c>
      <c r="E82" s="46">
        <v>244</v>
      </c>
      <c r="F82" s="70"/>
    </row>
    <row r="83" spans="1:6" ht="28.5" customHeight="1">
      <c r="A83" s="75" t="s">
        <v>224</v>
      </c>
      <c r="B83" s="9" t="s">
        <v>35</v>
      </c>
      <c r="C83" s="9" t="s">
        <v>70</v>
      </c>
      <c r="D83" s="73" t="s">
        <v>223</v>
      </c>
      <c r="E83" s="46"/>
      <c r="F83" s="70">
        <f>F84</f>
        <v>1100</v>
      </c>
    </row>
    <row r="84" spans="1:6" ht="31.5">
      <c r="A84" s="75" t="s">
        <v>171</v>
      </c>
      <c r="B84" s="9" t="s">
        <v>35</v>
      </c>
      <c r="C84" s="9" t="s">
        <v>70</v>
      </c>
      <c r="D84" s="73" t="s">
        <v>223</v>
      </c>
      <c r="E84" s="46">
        <v>244</v>
      </c>
      <c r="F84" s="70">
        <v>1100</v>
      </c>
    </row>
    <row r="85" spans="1:6" ht="33" customHeight="1">
      <c r="A85" s="75" t="s">
        <v>226</v>
      </c>
      <c r="B85" s="9" t="s">
        <v>35</v>
      </c>
      <c r="C85" s="9" t="s">
        <v>70</v>
      </c>
      <c r="D85" s="73" t="s">
        <v>225</v>
      </c>
      <c r="E85" s="46"/>
      <c r="F85" s="70">
        <f>F86</f>
        <v>1368.4</v>
      </c>
    </row>
    <row r="86" spans="1:6" ht="31.5">
      <c r="A86" s="75" t="s">
        <v>171</v>
      </c>
      <c r="B86" s="9" t="s">
        <v>35</v>
      </c>
      <c r="C86" s="9" t="s">
        <v>70</v>
      </c>
      <c r="D86" s="73" t="s">
        <v>225</v>
      </c>
      <c r="E86" s="46">
        <v>244</v>
      </c>
      <c r="F86" s="70">
        <v>1368.4</v>
      </c>
    </row>
    <row r="87" spans="1:6" ht="12.75">
      <c r="A87" s="146" t="s">
        <v>209</v>
      </c>
      <c r="B87" s="147" t="s">
        <v>35</v>
      </c>
      <c r="C87" s="147" t="s">
        <v>210</v>
      </c>
      <c r="D87" s="73"/>
      <c r="E87" s="46"/>
      <c r="F87" s="70">
        <f>F88</f>
        <v>12.4</v>
      </c>
    </row>
    <row r="88" spans="1:6" ht="36">
      <c r="A88" s="68" t="s">
        <v>211</v>
      </c>
      <c r="B88" s="9" t="s">
        <v>35</v>
      </c>
      <c r="C88" s="9" t="s">
        <v>210</v>
      </c>
      <c r="D88" s="73" t="s">
        <v>212</v>
      </c>
      <c r="E88" s="46"/>
      <c r="F88" s="70">
        <f>F89</f>
        <v>12.4</v>
      </c>
    </row>
    <row r="89" spans="1:6" ht="12.75">
      <c r="A89" s="68" t="s">
        <v>174</v>
      </c>
      <c r="B89" s="9" t="s">
        <v>35</v>
      </c>
      <c r="C89" s="9" t="s">
        <v>210</v>
      </c>
      <c r="D89" s="73" t="s">
        <v>212</v>
      </c>
      <c r="E89" s="46">
        <v>540</v>
      </c>
      <c r="F89" s="70">
        <v>12.4</v>
      </c>
    </row>
    <row r="90" spans="1:6" ht="14.25">
      <c r="A90" s="4" t="s">
        <v>38</v>
      </c>
      <c r="B90" s="2" t="s">
        <v>36</v>
      </c>
      <c r="C90" s="2" t="s">
        <v>23</v>
      </c>
      <c r="D90" s="2" t="s">
        <v>24</v>
      </c>
      <c r="E90" s="45" t="s">
        <v>22</v>
      </c>
      <c r="F90" s="116">
        <f>F91+F101+F112+F122</f>
        <v>4314.6</v>
      </c>
    </row>
    <row r="91" spans="1:6" ht="12.75">
      <c r="A91" s="13" t="s">
        <v>39</v>
      </c>
      <c r="B91" s="2" t="s">
        <v>36</v>
      </c>
      <c r="C91" s="2" t="s">
        <v>26</v>
      </c>
      <c r="D91" s="2" t="s">
        <v>24</v>
      </c>
      <c r="E91" s="45" t="s">
        <v>22</v>
      </c>
      <c r="F91" s="16">
        <f>F92+F97+F99</f>
        <v>416.8</v>
      </c>
    </row>
    <row r="92" spans="1:6" ht="12.75">
      <c r="A92" s="15" t="s">
        <v>89</v>
      </c>
      <c r="B92" s="3" t="s">
        <v>36</v>
      </c>
      <c r="C92" s="3" t="s">
        <v>26</v>
      </c>
      <c r="D92" s="9" t="s">
        <v>74</v>
      </c>
      <c r="E92" s="46" t="s">
        <v>22</v>
      </c>
      <c r="F92" s="17">
        <f>F93+F95</f>
        <v>117.3</v>
      </c>
    </row>
    <row r="93" spans="1:6" ht="31.5">
      <c r="A93" s="74" t="s">
        <v>116</v>
      </c>
      <c r="B93" s="72" t="s">
        <v>36</v>
      </c>
      <c r="C93" s="72" t="s">
        <v>26</v>
      </c>
      <c r="D93" s="72" t="s">
        <v>118</v>
      </c>
      <c r="E93" s="110"/>
      <c r="F93" s="111">
        <f>F94</f>
        <v>117.3</v>
      </c>
    </row>
    <row r="94" spans="1:6" ht="31.5">
      <c r="A94" s="75" t="s">
        <v>170</v>
      </c>
      <c r="B94" s="72" t="s">
        <v>36</v>
      </c>
      <c r="C94" s="72" t="s">
        <v>26</v>
      </c>
      <c r="D94" s="72" t="s">
        <v>118</v>
      </c>
      <c r="E94" s="112">
        <v>243</v>
      </c>
      <c r="F94" s="111">
        <v>117.3</v>
      </c>
    </row>
    <row r="95" spans="1:6" ht="47.25">
      <c r="A95" s="75" t="s">
        <v>195</v>
      </c>
      <c r="B95" s="72" t="s">
        <v>36</v>
      </c>
      <c r="C95" s="72" t="s">
        <v>26</v>
      </c>
      <c r="D95" s="72" t="s">
        <v>120</v>
      </c>
      <c r="E95" s="110"/>
      <c r="F95" s="111"/>
    </row>
    <row r="96" spans="1:6" ht="31.5">
      <c r="A96" s="75" t="s">
        <v>171</v>
      </c>
      <c r="B96" s="72" t="s">
        <v>36</v>
      </c>
      <c r="C96" s="72" t="s">
        <v>26</v>
      </c>
      <c r="D96" s="72" t="s">
        <v>120</v>
      </c>
      <c r="E96" s="112">
        <v>244</v>
      </c>
      <c r="F96" s="111"/>
    </row>
    <row r="97" spans="1:6" ht="25.5">
      <c r="A97" s="132" t="s">
        <v>196</v>
      </c>
      <c r="B97" s="72" t="s">
        <v>36</v>
      </c>
      <c r="C97" s="72" t="s">
        <v>26</v>
      </c>
      <c r="D97" s="72" t="s">
        <v>197</v>
      </c>
      <c r="E97" s="112"/>
      <c r="F97" s="111"/>
    </row>
    <row r="98" spans="1:6" ht="25.5">
      <c r="A98" s="6" t="s">
        <v>198</v>
      </c>
      <c r="B98" s="72" t="s">
        <v>36</v>
      </c>
      <c r="C98" s="72" t="s">
        <v>26</v>
      </c>
      <c r="D98" s="72" t="s">
        <v>199</v>
      </c>
      <c r="E98" s="112">
        <v>456</v>
      </c>
      <c r="F98" s="111"/>
    </row>
    <row r="99" spans="1:6" ht="25.5">
      <c r="A99" s="7" t="s">
        <v>217</v>
      </c>
      <c r="B99" s="72" t="s">
        <v>36</v>
      </c>
      <c r="C99" s="72" t="s">
        <v>26</v>
      </c>
      <c r="D99" s="72" t="s">
        <v>218</v>
      </c>
      <c r="E99" s="112"/>
      <c r="F99" s="16">
        <f>F100</f>
        <v>299.5</v>
      </c>
    </row>
    <row r="100" spans="1:6" ht="12.75">
      <c r="A100" s="68" t="s">
        <v>174</v>
      </c>
      <c r="B100" s="149" t="s">
        <v>36</v>
      </c>
      <c r="C100" s="149" t="s">
        <v>26</v>
      </c>
      <c r="D100" s="149" t="s">
        <v>218</v>
      </c>
      <c r="E100" s="150">
        <v>540</v>
      </c>
      <c r="F100" s="16">
        <v>299.5</v>
      </c>
    </row>
    <row r="101" spans="1:6" ht="12.75">
      <c r="A101" s="6" t="s">
        <v>15</v>
      </c>
      <c r="B101" s="2" t="s">
        <v>36</v>
      </c>
      <c r="C101" s="14" t="s">
        <v>33</v>
      </c>
      <c r="D101" s="2"/>
      <c r="E101" s="45"/>
      <c r="F101" s="16">
        <f>F106+F102+F104+F110</f>
        <v>1694.3999999999999</v>
      </c>
    </row>
    <row r="102" spans="1:6" ht="12.75">
      <c r="A102" s="7" t="s">
        <v>228</v>
      </c>
      <c r="B102" s="3" t="s">
        <v>36</v>
      </c>
      <c r="C102" s="9" t="s">
        <v>33</v>
      </c>
      <c r="D102" s="3" t="s">
        <v>227</v>
      </c>
      <c r="E102" s="46"/>
      <c r="F102" s="17">
        <f>F103</f>
        <v>2.6</v>
      </c>
    </row>
    <row r="103" spans="1:6" ht="12.75">
      <c r="A103" s="7" t="s">
        <v>171</v>
      </c>
      <c r="B103" s="3" t="s">
        <v>36</v>
      </c>
      <c r="C103" s="9" t="s">
        <v>33</v>
      </c>
      <c r="D103" s="3" t="s">
        <v>227</v>
      </c>
      <c r="E103" s="46">
        <v>244</v>
      </c>
      <c r="F103" s="17">
        <v>2.6</v>
      </c>
    </row>
    <row r="104" spans="1:6" ht="26.25" customHeight="1">
      <c r="A104" s="7" t="s">
        <v>229</v>
      </c>
      <c r="B104" s="3" t="s">
        <v>36</v>
      </c>
      <c r="C104" s="9" t="s">
        <v>33</v>
      </c>
      <c r="D104" s="3" t="s">
        <v>230</v>
      </c>
      <c r="E104" s="46"/>
      <c r="F104" s="17">
        <f>F105</f>
        <v>1105.1</v>
      </c>
    </row>
    <row r="105" spans="1:6" ht="12.75">
      <c r="A105" s="7" t="s">
        <v>171</v>
      </c>
      <c r="B105" s="3" t="s">
        <v>36</v>
      </c>
      <c r="C105" s="9" t="s">
        <v>33</v>
      </c>
      <c r="D105" s="3" t="s">
        <v>230</v>
      </c>
      <c r="E105" s="46">
        <v>244</v>
      </c>
      <c r="F105" s="17">
        <v>1105.1</v>
      </c>
    </row>
    <row r="106" spans="1:6" ht="12.75">
      <c r="A106" s="7" t="s">
        <v>188</v>
      </c>
      <c r="B106" s="3" t="s">
        <v>36</v>
      </c>
      <c r="C106" s="9" t="s">
        <v>33</v>
      </c>
      <c r="D106" s="3" t="s">
        <v>74</v>
      </c>
      <c r="E106" s="3"/>
      <c r="F106" s="20">
        <f>F107+F109</f>
        <v>326.7</v>
      </c>
    </row>
    <row r="107" spans="1:6" ht="31.5">
      <c r="A107" s="74" t="s">
        <v>121</v>
      </c>
      <c r="B107" s="72" t="s">
        <v>36</v>
      </c>
      <c r="C107" s="109" t="s">
        <v>33</v>
      </c>
      <c r="D107" s="72" t="s">
        <v>122</v>
      </c>
      <c r="E107" s="109"/>
      <c r="F107" s="117">
        <f>F108</f>
        <v>11.7</v>
      </c>
    </row>
    <row r="108" spans="1:6" ht="12.75">
      <c r="A108" s="7" t="s">
        <v>171</v>
      </c>
      <c r="B108" s="72" t="s">
        <v>36</v>
      </c>
      <c r="C108" s="109" t="s">
        <v>33</v>
      </c>
      <c r="D108" s="72" t="s">
        <v>122</v>
      </c>
      <c r="E108" s="112">
        <v>244</v>
      </c>
      <c r="F108" s="117">
        <v>11.7</v>
      </c>
    </row>
    <row r="109" spans="1:6" ht="34.5" customHeight="1">
      <c r="A109" s="7" t="s">
        <v>208</v>
      </c>
      <c r="B109" s="3" t="s">
        <v>36</v>
      </c>
      <c r="C109" s="109" t="s">
        <v>33</v>
      </c>
      <c r="D109" s="72" t="s">
        <v>131</v>
      </c>
      <c r="E109" s="112"/>
      <c r="F109" s="117">
        <f>F111</f>
        <v>315</v>
      </c>
    </row>
    <row r="110" spans="1:6" ht="34.5" customHeight="1">
      <c r="A110" s="7"/>
      <c r="B110" s="3" t="s">
        <v>36</v>
      </c>
      <c r="C110" s="109" t="s">
        <v>33</v>
      </c>
      <c r="D110" s="72" t="s">
        <v>239</v>
      </c>
      <c r="E110" s="112">
        <v>452</v>
      </c>
      <c r="F110" s="117">
        <v>260</v>
      </c>
    </row>
    <row r="111" spans="1:6" ht="12.75">
      <c r="A111" s="7" t="s">
        <v>171</v>
      </c>
      <c r="B111" s="3" t="s">
        <v>36</v>
      </c>
      <c r="C111" s="109" t="s">
        <v>33</v>
      </c>
      <c r="D111" s="72" t="s">
        <v>131</v>
      </c>
      <c r="E111" s="112">
        <v>244</v>
      </c>
      <c r="F111" s="117">
        <v>315</v>
      </c>
    </row>
    <row r="112" spans="1:6" ht="16.5" customHeight="1">
      <c r="A112" s="13" t="s">
        <v>16</v>
      </c>
      <c r="B112" s="2" t="s">
        <v>36</v>
      </c>
      <c r="C112" s="2" t="s">
        <v>27</v>
      </c>
      <c r="D112" s="2" t="s">
        <v>24</v>
      </c>
      <c r="E112" s="45" t="s">
        <v>22</v>
      </c>
      <c r="F112" s="16">
        <f>F113</f>
        <v>1599.6000000000001</v>
      </c>
    </row>
    <row r="113" spans="1:6" ht="12.75">
      <c r="A113" s="15" t="s">
        <v>89</v>
      </c>
      <c r="B113" s="3" t="s">
        <v>36</v>
      </c>
      <c r="C113" s="3" t="s">
        <v>27</v>
      </c>
      <c r="D113" s="3" t="s">
        <v>74</v>
      </c>
      <c r="E113" s="46" t="s">
        <v>22</v>
      </c>
      <c r="F113" s="17">
        <f>F114+F116+F118+F120</f>
        <v>1599.6000000000001</v>
      </c>
    </row>
    <row r="114" spans="1:6" ht="31.5">
      <c r="A114" s="74" t="s">
        <v>112</v>
      </c>
      <c r="B114" s="3" t="s">
        <v>36</v>
      </c>
      <c r="C114" s="3" t="s">
        <v>27</v>
      </c>
      <c r="D114" s="114" t="s">
        <v>110</v>
      </c>
      <c r="E114" s="115"/>
      <c r="F114" s="118">
        <f>F115</f>
        <v>1069.7</v>
      </c>
    </row>
    <row r="115" spans="1:6" ht="31.5">
      <c r="A115" s="75" t="s">
        <v>171</v>
      </c>
      <c r="B115" s="3" t="s">
        <v>36</v>
      </c>
      <c r="C115" s="3" t="s">
        <v>27</v>
      </c>
      <c r="D115" s="114" t="s">
        <v>110</v>
      </c>
      <c r="E115" s="112">
        <v>244</v>
      </c>
      <c r="F115" s="111">
        <v>1069.7</v>
      </c>
    </row>
    <row r="116" spans="1:6" ht="47.25">
      <c r="A116" s="75" t="s">
        <v>130</v>
      </c>
      <c r="B116" s="3" t="s">
        <v>36</v>
      </c>
      <c r="C116" s="3" t="s">
        <v>27</v>
      </c>
      <c r="D116" s="72" t="s">
        <v>123</v>
      </c>
      <c r="E116" s="112"/>
      <c r="F116" s="117">
        <f>F117</f>
        <v>0</v>
      </c>
    </row>
    <row r="117" spans="1:6" ht="31.5">
      <c r="A117" s="75" t="s">
        <v>171</v>
      </c>
      <c r="B117" s="3" t="s">
        <v>36</v>
      </c>
      <c r="C117" s="3" t="s">
        <v>27</v>
      </c>
      <c r="D117" s="72" t="s">
        <v>123</v>
      </c>
      <c r="E117" s="112">
        <v>244</v>
      </c>
      <c r="F117" s="117"/>
    </row>
    <row r="118" spans="1:6" ht="31.5">
      <c r="A118" s="75" t="s">
        <v>128</v>
      </c>
      <c r="B118" s="3" t="s">
        <v>36</v>
      </c>
      <c r="C118" s="3" t="s">
        <v>27</v>
      </c>
      <c r="D118" s="72" t="s">
        <v>129</v>
      </c>
      <c r="E118" s="112"/>
      <c r="F118" s="117">
        <f>F119</f>
        <v>332.7</v>
      </c>
    </row>
    <row r="119" spans="1:6" ht="31.5">
      <c r="A119" s="75" t="s">
        <v>171</v>
      </c>
      <c r="B119" s="3" t="s">
        <v>36</v>
      </c>
      <c r="C119" s="3" t="s">
        <v>27</v>
      </c>
      <c r="D119" s="72" t="s">
        <v>129</v>
      </c>
      <c r="E119" s="112">
        <v>244</v>
      </c>
      <c r="F119" s="117">
        <v>332.7</v>
      </c>
    </row>
    <row r="120" spans="1:6" ht="63">
      <c r="A120" s="75" t="s">
        <v>125</v>
      </c>
      <c r="B120" s="3" t="s">
        <v>36</v>
      </c>
      <c r="C120" s="3" t="s">
        <v>27</v>
      </c>
      <c r="D120" s="73" t="s">
        <v>127</v>
      </c>
      <c r="E120" s="112"/>
      <c r="F120" s="117">
        <f>F121</f>
        <v>197.2</v>
      </c>
    </row>
    <row r="121" spans="1:6" ht="31.5">
      <c r="A121" s="75" t="s">
        <v>171</v>
      </c>
      <c r="B121" s="3" t="s">
        <v>36</v>
      </c>
      <c r="C121" s="3" t="s">
        <v>27</v>
      </c>
      <c r="D121" s="73" t="s">
        <v>127</v>
      </c>
      <c r="E121" s="112">
        <v>244</v>
      </c>
      <c r="F121" s="117">
        <v>197.2</v>
      </c>
    </row>
    <row r="122" spans="1:6" ht="16.5" customHeight="1">
      <c r="A122" s="13" t="s">
        <v>200</v>
      </c>
      <c r="B122" s="2" t="s">
        <v>36</v>
      </c>
      <c r="C122" s="2" t="s">
        <v>36</v>
      </c>
      <c r="D122" s="2"/>
      <c r="E122" s="45"/>
      <c r="F122" s="16">
        <f>F123</f>
        <v>603.8000000000001</v>
      </c>
    </row>
    <row r="123" spans="1:6" ht="15.75">
      <c r="A123" s="75" t="s">
        <v>48</v>
      </c>
      <c r="B123" s="9" t="s">
        <v>36</v>
      </c>
      <c r="C123" s="9" t="s">
        <v>36</v>
      </c>
      <c r="D123" s="73" t="s">
        <v>201</v>
      </c>
      <c r="E123" s="112"/>
      <c r="F123" s="117">
        <f>SUM(F124:F127)</f>
        <v>603.8000000000001</v>
      </c>
    </row>
    <row r="124" spans="1:6" ht="15">
      <c r="A124" s="94" t="s">
        <v>168</v>
      </c>
      <c r="B124" s="9" t="s">
        <v>36</v>
      </c>
      <c r="C124" s="9" t="s">
        <v>36</v>
      </c>
      <c r="D124" s="73" t="s">
        <v>201</v>
      </c>
      <c r="E124" s="46">
        <v>111</v>
      </c>
      <c r="F124" s="117">
        <v>566.3</v>
      </c>
    </row>
    <row r="125" spans="1:6" ht="31.5">
      <c r="A125" s="75" t="s">
        <v>169</v>
      </c>
      <c r="B125" s="9" t="s">
        <v>36</v>
      </c>
      <c r="C125" s="9" t="s">
        <v>36</v>
      </c>
      <c r="D125" s="73" t="s">
        <v>201</v>
      </c>
      <c r="E125" s="46">
        <v>242</v>
      </c>
      <c r="F125" s="117">
        <v>32.2</v>
      </c>
    </row>
    <row r="126" spans="1:6" ht="31.5">
      <c r="A126" s="75" t="s">
        <v>171</v>
      </c>
      <c r="B126" s="9" t="s">
        <v>36</v>
      </c>
      <c r="C126" s="9" t="s">
        <v>36</v>
      </c>
      <c r="D126" s="73" t="s">
        <v>201</v>
      </c>
      <c r="E126" s="46">
        <v>244</v>
      </c>
      <c r="F126" s="117">
        <v>5.2</v>
      </c>
    </row>
    <row r="127" spans="1:6" ht="15.75">
      <c r="A127" s="75" t="s">
        <v>172</v>
      </c>
      <c r="B127" s="9" t="s">
        <v>36</v>
      </c>
      <c r="C127" s="9" t="s">
        <v>36</v>
      </c>
      <c r="D127" s="73" t="s">
        <v>201</v>
      </c>
      <c r="E127" s="46">
        <v>852</v>
      </c>
      <c r="F127" s="117">
        <v>0.1</v>
      </c>
    </row>
    <row r="128" spans="1:6" ht="14.25">
      <c r="A128" s="4" t="s">
        <v>104</v>
      </c>
      <c r="B128" s="25" t="s">
        <v>40</v>
      </c>
      <c r="C128" s="25"/>
      <c r="D128" s="24"/>
      <c r="E128" s="24"/>
      <c r="F128" s="54">
        <f>F129</f>
        <v>14.3</v>
      </c>
    </row>
    <row r="129" spans="1:6" ht="12.75">
      <c r="A129" s="58" t="s">
        <v>86</v>
      </c>
      <c r="B129" s="14" t="s">
        <v>40</v>
      </c>
      <c r="C129" s="14" t="s">
        <v>36</v>
      </c>
      <c r="D129" s="2"/>
      <c r="E129" s="45"/>
      <c r="F129" s="16">
        <f>F130</f>
        <v>14.3</v>
      </c>
    </row>
    <row r="130" spans="1:6" ht="12.75">
      <c r="A130" s="15" t="s">
        <v>85</v>
      </c>
      <c r="B130" s="22" t="s">
        <v>13</v>
      </c>
      <c r="C130" s="22" t="s">
        <v>36</v>
      </c>
      <c r="D130" s="23" t="s">
        <v>83</v>
      </c>
      <c r="E130" s="45"/>
      <c r="F130" s="16">
        <f>F131</f>
        <v>14.3</v>
      </c>
    </row>
    <row r="131" spans="1:6" ht="12.75">
      <c r="A131" s="59" t="s">
        <v>84</v>
      </c>
      <c r="B131" s="22" t="s">
        <v>13</v>
      </c>
      <c r="C131" s="22" t="s">
        <v>36</v>
      </c>
      <c r="D131" s="23" t="s">
        <v>82</v>
      </c>
      <c r="E131" s="48"/>
      <c r="F131" s="17">
        <v>14.3</v>
      </c>
    </row>
    <row r="132" spans="1:6" ht="31.5">
      <c r="A132" s="75" t="s">
        <v>171</v>
      </c>
      <c r="B132" s="22" t="s">
        <v>13</v>
      </c>
      <c r="C132" s="22" t="s">
        <v>36</v>
      </c>
      <c r="D132" s="23" t="s">
        <v>82</v>
      </c>
      <c r="E132" s="47" t="s">
        <v>181</v>
      </c>
      <c r="F132" s="17">
        <v>60</v>
      </c>
    </row>
    <row r="133" spans="1:6" ht="14.25">
      <c r="A133" s="4" t="s">
        <v>189</v>
      </c>
      <c r="B133" s="25" t="s">
        <v>41</v>
      </c>
      <c r="C133" s="25"/>
      <c r="D133" s="24"/>
      <c r="E133" s="49"/>
      <c r="F133" s="16">
        <f>F134+F166</f>
        <v>2425.7000000000003</v>
      </c>
    </row>
    <row r="134" spans="1:6" ht="12.75">
      <c r="A134" s="6" t="s">
        <v>42</v>
      </c>
      <c r="B134" s="2" t="s">
        <v>41</v>
      </c>
      <c r="C134" s="2" t="s">
        <v>26</v>
      </c>
      <c r="D134" s="2" t="s">
        <v>24</v>
      </c>
      <c r="E134" s="45" t="s">
        <v>22</v>
      </c>
      <c r="F134" s="16">
        <f>F135+F144+F146+F148+F157+F161+F155+F165</f>
        <v>2415.7000000000003</v>
      </c>
    </row>
    <row r="135" spans="1:6" ht="12.75">
      <c r="A135" s="6" t="s">
        <v>43</v>
      </c>
      <c r="B135" s="2" t="s">
        <v>41</v>
      </c>
      <c r="C135" s="2" t="s">
        <v>26</v>
      </c>
      <c r="D135" s="2" t="s">
        <v>14</v>
      </c>
      <c r="E135" s="45"/>
      <c r="F135" s="16">
        <f>F136</f>
        <v>1514.1000000000001</v>
      </c>
    </row>
    <row r="136" spans="1:6" ht="12.75">
      <c r="A136" s="7" t="s">
        <v>48</v>
      </c>
      <c r="B136" s="3" t="s">
        <v>41</v>
      </c>
      <c r="C136" s="3" t="s">
        <v>26</v>
      </c>
      <c r="D136" s="3" t="s">
        <v>47</v>
      </c>
      <c r="E136" s="46"/>
      <c r="F136" s="17">
        <f>F137+F138+F139+F140</f>
        <v>1514.1000000000001</v>
      </c>
    </row>
    <row r="137" spans="1:6" ht="15.75">
      <c r="A137" s="75" t="s">
        <v>168</v>
      </c>
      <c r="B137" s="3" t="s">
        <v>41</v>
      </c>
      <c r="C137" s="3" t="s">
        <v>26</v>
      </c>
      <c r="D137" s="3" t="s">
        <v>47</v>
      </c>
      <c r="E137" s="47" t="s">
        <v>190</v>
      </c>
      <c r="F137" s="17">
        <v>1108.7</v>
      </c>
    </row>
    <row r="138" spans="1:6" ht="31.5">
      <c r="A138" s="75" t="s">
        <v>169</v>
      </c>
      <c r="B138" s="3" t="s">
        <v>41</v>
      </c>
      <c r="C138" s="3" t="s">
        <v>26</v>
      </c>
      <c r="D138" s="3" t="s">
        <v>47</v>
      </c>
      <c r="E138" s="46">
        <v>242</v>
      </c>
      <c r="F138" s="17">
        <v>11.9</v>
      </c>
    </row>
    <row r="139" spans="1:6" ht="31.5">
      <c r="A139" s="75" t="s">
        <v>171</v>
      </c>
      <c r="B139" s="3" t="s">
        <v>41</v>
      </c>
      <c r="C139" s="3" t="s">
        <v>26</v>
      </c>
      <c r="D139" s="3" t="s">
        <v>47</v>
      </c>
      <c r="E139" s="46">
        <v>244</v>
      </c>
      <c r="F139" s="17">
        <v>393.2</v>
      </c>
    </row>
    <row r="140" spans="1:6" ht="15.75">
      <c r="A140" s="75" t="s">
        <v>172</v>
      </c>
      <c r="B140" s="3" t="s">
        <v>41</v>
      </c>
      <c r="C140" s="3" t="s">
        <v>26</v>
      </c>
      <c r="D140" s="3" t="s">
        <v>47</v>
      </c>
      <c r="E140" s="46">
        <v>852</v>
      </c>
      <c r="F140" s="19">
        <v>0.3</v>
      </c>
    </row>
    <row r="141" spans="1:6" ht="25.5">
      <c r="A141" s="126" t="s">
        <v>49</v>
      </c>
      <c r="B141" s="6" t="s">
        <v>41</v>
      </c>
      <c r="C141" s="6" t="s">
        <v>26</v>
      </c>
      <c r="D141" s="6" t="s">
        <v>213</v>
      </c>
      <c r="E141" s="135"/>
      <c r="F141" s="136">
        <f>F142</f>
        <v>20.3</v>
      </c>
    </row>
    <row r="142" spans="1:6" ht="15.75">
      <c r="A142" s="75" t="s">
        <v>168</v>
      </c>
      <c r="B142" s="72" t="s">
        <v>41</v>
      </c>
      <c r="C142" s="72" t="s">
        <v>26</v>
      </c>
      <c r="D142" s="72" t="s">
        <v>213</v>
      </c>
      <c r="E142" s="119" t="s">
        <v>190</v>
      </c>
      <c r="F142" s="117">
        <v>20.3</v>
      </c>
    </row>
    <row r="143" spans="1:6" ht="12.75">
      <c r="A143" s="15" t="s">
        <v>89</v>
      </c>
      <c r="B143" s="72" t="s">
        <v>41</v>
      </c>
      <c r="C143" s="72" t="s">
        <v>26</v>
      </c>
      <c r="D143" s="3" t="s">
        <v>74</v>
      </c>
      <c r="E143" s="109"/>
      <c r="F143" s="117">
        <f>F144+F147</f>
        <v>0</v>
      </c>
    </row>
    <row r="144" spans="1:6" ht="30">
      <c r="A144" s="159" t="s">
        <v>113</v>
      </c>
      <c r="B144" s="72" t="s">
        <v>41</v>
      </c>
      <c r="C144" s="72" t="s">
        <v>26</v>
      </c>
      <c r="D144" s="138" t="s">
        <v>111</v>
      </c>
      <c r="E144" s="140"/>
      <c r="F144" s="141">
        <f>F145</f>
        <v>0</v>
      </c>
    </row>
    <row r="145" spans="1:6" ht="21" customHeight="1">
      <c r="A145" s="159" t="s">
        <v>171</v>
      </c>
      <c r="B145" s="72" t="s">
        <v>41</v>
      </c>
      <c r="C145" s="72" t="s">
        <v>26</v>
      </c>
      <c r="D145" s="138" t="s">
        <v>111</v>
      </c>
      <c r="E145" s="109" t="s">
        <v>181</v>
      </c>
      <c r="F145" s="117"/>
    </row>
    <row r="146" spans="1:6" ht="30">
      <c r="A146" s="159" t="s">
        <v>130</v>
      </c>
      <c r="B146" s="23" t="s">
        <v>41</v>
      </c>
      <c r="C146" s="23" t="s">
        <v>26</v>
      </c>
      <c r="D146" s="23" t="s">
        <v>123</v>
      </c>
      <c r="E146" s="140"/>
      <c r="F146" s="117"/>
    </row>
    <row r="147" spans="1:6" ht="31.5">
      <c r="A147" s="75" t="s">
        <v>171</v>
      </c>
      <c r="B147" s="72" t="s">
        <v>41</v>
      </c>
      <c r="C147" s="72" t="s">
        <v>26</v>
      </c>
      <c r="D147" s="138" t="s">
        <v>123</v>
      </c>
      <c r="E147" s="109" t="s">
        <v>181</v>
      </c>
      <c r="F147" s="117"/>
    </row>
    <row r="148" spans="1:6" ht="12.75">
      <c r="A148" s="6" t="s">
        <v>63</v>
      </c>
      <c r="B148" s="24" t="s">
        <v>41</v>
      </c>
      <c r="C148" s="24" t="s">
        <v>26</v>
      </c>
      <c r="D148" s="24" t="s">
        <v>64</v>
      </c>
      <c r="E148" s="53"/>
      <c r="F148" s="54">
        <f>F149</f>
        <v>565.5</v>
      </c>
    </row>
    <row r="149" spans="1:6" ht="12.75">
      <c r="A149" s="7" t="s">
        <v>48</v>
      </c>
      <c r="B149" s="23" t="s">
        <v>41</v>
      </c>
      <c r="C149" s="23" t="s">
        <v>26</v>
      </c>
      <c r="D149" s="23" t="s">
        <v>65</v>
      </c>
      <c r="E149" s="52"/>
      <c r="F149" s="20">
        <f>SUM(F150:F153:F154)</f>
        <v>565.5</v>
      </c>
    </row>
    <row r="150" spans="1:6" ht="15" customHeight="1">
      <c r="A150" s="75" t="s">
        <v>168</v>
      </c>
      <c r="B150" s="21" t="s">
        <v>41</v>
      </c>
      <c r="C150" s="21" t="s">
        <v>26</v>
      </c>
      <c r="D150" s="27" t="s">
        <v>65</v>
      </c>
      <c r="E150" s="47" t="s">
        <v>190</v>
      </c>
      <c r="F150" s="161">
        <v>534.3</v>
      </c>
    </row>
    <row r="151" spans="1:6" ht="34.5" customHeight="1">
      <c r="A151" s="75" t="s">
        <v>169</v>
      </c>
      <c r="B151" s="21" t="s">
        <v>41</v>
      </c>
      <c r="C151" s="21" t="s">
        <v>26</v>
      </c>
      <c r="D151" s="27" t="s">
        <v>65</v>
      </c>
      <c r="E151" s="47" t="s">
        <v>178</v>
      </c>
      <c r="F151" s="26">
        <v>5</v>
      </c>
    </row>
    <row r="152" spans="1:6" ht="24.75" customHeight="1" hidden="1">
      <c r="A152" s="75" t="s">
        <v>170</v>
      </c>
      <c r="B152" s="21" t="s">
        <v>41</v>
      </c>
      <c r="C152" s="21" t="s">
        <v>26</v>
      </c>
      <c r="D152" s="27" t="s">
        <v>65</v>
      </c>
      <c r="E152" s="46">
        <v>243</v>
      </c>
      <c r="F152" s="26"/>
    </row>
    <row r="153" spans="1:6" ht="31.5">
      <c r="A153" s="75" t="s">
        <v>171</v>
      </c>
      <c r="B153" s="21" t="s">
        <v>41</v>
      </c>
      <c r="C153" s="21" t="s">
        <v>26</v>
      </c>
      <c r="D153" s="27" t="s">
        <v>65</v>
      </c>
      <c r="E153" s="46">
        <v>244</v>
      </c>
      <c r="F153" s="26">
        <v>26</v>
      </c>
    </row>
    <row r="154" spans="1:6" ht="15.75">
      <c r="A154" s="75" t="s">
        <v>172</v>
      </c>
      <c r="B154" s="21" t="s">
        <v>41</v>
      </c>
      <c r="C154" s="21" t="s">
        <v>26</v>
      </c>
      <c r="D154" s="27" t="s">
        <v>65</v>
      </c>
      <c r="E154" s="46">
        <v>852</v>
      </c>
      <c r="F154" s="26">
        <v>0.2</v>
      </c>
    </row>
    <row r="155" spans="1:6" ht="23.25" customHeight="1">
      <c r="A155" s="127" t="s">
        <v>235</v>
      </c>
      <c r="B155" s="100" t="s">
        <v>41</v>
      </c>
      <c r="C155" s="100" t="s">
        <v>26</v>
      </c>
      <c r="D155" s="24">
        <v>4400200</v>
      </c>
      <c r="E155" s="45"/>
      <c r="F155" s="54">
        <f>F156</f>
        <v>13.7</v>
      </c>
    </row>
    <row r="156" spans="1:6" ht="15.75">
      <c r="A156" s="75" t="s">
        <v>174</v>
      </c>
      <c r="B156" s="21" t="s">
        <v>41</v>
      </c>
      <c r="C156" s="21" t="s">
        <v>26</v>
      </c>
      <c r="D156" s="27">
        <v>4400200</v>
      </c>
      <c r="E156" s="46">
        <v>244</v>
      </c>
      <c r="F156" s="26">
        <v>13.7</v>
      </c>
    </row>
    <row r="157" spans="1:6" ht="27">
      <c r="A157" s="120" t="s">
        <v>49</v>
      </c>
      <c r="B157" s="121" t="s">
        <v>41</v>
      </c>
      <c r="C157" s="121" t="s">
        <v>26</v>
      </c>
      <c r="D157" s="6" t="s">
        <v>213</v>
      </c>
      <c r="E157" s="123"/>
      <c r="F157" s="124">
        <f>F158</f>
        <v>20.3</v>
      </c>
    </row>
    <row r="158" spans="1:6" ht="14.25" customHeight="1">
      <c r="A158" s="75" t="s">
        <v>168</v>
      </c>
      <c r="B158" s="72" t="s">
        <v>41</v>
      </c>
      <c r="C158" s="72" t="s">
        <v>26</v>
      </c>
      <c r="D158" s="72" t="s">
        <v>213</v>
      </c>
      <c r="E158" s="119" t="s">
        <v>190</v>
      </c>
      <c r="F158" s="117">
        <v>20.3</v>
      </c>
    </row>
    <row r="159" spans="1:6" ht="19.5" customHeight="1" hidden="1">
      <c r="A159" s="125" t="s">
        <v>68</v>
      </c>
      <c r="B159" s="121" t="s">
        <v>41</v>
      </c>
      <c r="C159" s="121" t="s">
        <v>26</v>
      </c>
      <c r="D159" s="122" t="s">
        <v>65</v>
      </c>
      <c r="E159" s="123"/>
      <c r="F159" s="124">
        <f>F160</f>
        <v>0</v>
      </c>
    </row>
    <row r="160" spans="1:6" ht="15.75" hidden="1">
      <c r="A160" s="75" t="s">
        <v>168</v>
      </c>
      <c r="B160" s="72" t="s">
        <v>41</v>
      </c>
      <c r="C160" s="72" t="s">
        <v>26</v>
      </c>
      <c r="D160" s="27" t="s">
        <v>65</v>
      </c>
      <c r="E160" s="119" t="s">
        <v>190</v>
      </c>
      <c r="F160" s="117"/>
    </row>
    <row r="161" spans="1:6" ht="38.25">
      <c r="A161" s="126" t="s">
        <v>191</v>
      </c>
      <c r="B161" s="100" t="s">
        <v>41</v>
      </c>
      <c r="C161" s="100" t="s">
        <v>26</v>
      </c>
      <c r="D161" s="24" t="s">
        <v>214</v>
      </c>
      <c r="E161" s="119"/>
      <c r="F161" s="141">
        <f>F162</f>
        <v>290.1</v>
      </c>
    </row>
    <row r="162" spans="1:6" ht="31.5">
      <c r="A162" s="75" t="s">
        <v>192</v>
      </c>
      <c r="B162" s="72" t="s">
        <v>41</v>
      </c>
      <c r="C162" s="72" t="s">
        <v>26</v>
      </c>
      <c r="D162" s="27" t="s">
        <v>214</v>
      </c>
      <c r="E162" s="119" t="s">
        <v>193</v>
      </c>
      <c r="F162" s="117">
        <v>290.1</v>
      </c>
    </row>
    <row r="163" spans="1:6" ht="27" customHeight="1">
      <c r="A163" s="126" t="s">
        <v>231</v>
      </c>
      <c r="B163" s="100" t="s">
        <v>41</v>
      </c>
      <c r="C163" s="100" t="s">
        <v>26</v>
      </c>
      <c r="D163" s="24" t="s">
        <v>232</v>
      </c>
      <c r="E163" s="142"/>
      <c r="F163" s="141">
        <v>12</v>
      </c>
    </row>
    <row r="164" spans="1:6" ht="15.75">
      <c r="A164" s="75" t="s">
        <v>168</v>
      </c>
      <c r="B164" s="72" t="s">
        <v>41</v>
      </c>
      <c r="C164" s="72" t="s">
        <v>26</v>
      </c>
      <c r="D164" s="23">
        <v>5208405</v>
      </c>
      <c r="E164" s="119" t="s">
        <v>190</v>
      </c>
      <c r="F164" s="117">
        <v>12</v>
      </c>
    </row>
    <row r="165" spans="1:6" ht="15.75">
      <c r="A165" s="75"/>
      <c r="B165" s="72" t="s">
        <v>41</v>
      </c>
      <c r="C165" s="72" t="s">
        <v>26</v>
      </c>
      <c r="D165" s="23">
        <v>5208405</v>
      </c>
      <c r="E165" s="119" t="s">
        <v>190</v>
      </c>
      <c r="F165" s="117">
        <v>12</v>
      </c>
    </row>
    <row r="166" spans="1:6" s="55" customFormat="1" ht="15.75">
      <c r="A166" s="127" t="s">
        <v>202</v>
      </c>
      <c r="B166" s="140" t="s">
        <v>41</v>
      </c>
      <c r="C166" s="140" t="s">
        <v>35</v>
      </c>
      <c r="D166" s="122"/>
      <c r="E166" s="142"/>
      <c r="F166" s="141">
        <f>F169+F167</f>
        <v>10</v>
      </c>
    </row>
    <row r="167" spans="1:6" s="55" customFormat="1" ht="15">
      <c r="A167" s="133" t="s">
        <v>234</v>
      </c>
      <c r="B167" s="109" t="s">
        <v>41</v>
      </c>
      <c r="C167" s="109" t="s">
        <v>35</v>
      </c>
      <c r="D167" s="23" t="s">
        <v>233</v>
      </c>
      <c r="E167" s="142"/>
      <c r="F167" s="117"/>
    </row>
    <row r="168" spans="1:6" s="55" customFormat="1" ht="22.5" customHeight="1">
      <c r="A168" s="159" t="s">
        <v>171</v>
      </c>
      <c r="B168" s="109" t="s">
        <v>41</v>
      </c>
      <c r="C168" s="109" t="s">
        <v>35</v>
      </c>
      <c r="D168" s="23" t="s">
        <v>233</v>
      </c>
      <c r="E168" s="119" t="s">
        <v>181</v>
      </c>
      <c r="F168" s="117">
        <v>10</v>
      </c>
    </row>
    <row r="169" spans="1:6" ht="30">
      <c r="A169" s="133" t="s">
        <v>117</v>
      </c>
      <c r="B169" s="109" t="s">
        <v>41</v>
      </c>
      <c r="C169" s="109" t="s">
        <v>35</v>
      </c>
      <c r="D169" s="23" t="s">
        <v>119</v>
      </c>
      <c r="E169" s="119"/>
      <c r="F169" s="117">
        <v>10</v>
      </c>
    </row>
    <row r="170" spans="1:6" ht="20.25" customHeight="1">
      <c r="A170" s="159" t="s">
        <v>171</v>
      </c>
      <c r="B170" s="109" t="s">
        <v>41</v>
      </c>
      <c r="C170" s="109" t="s">
        <v>35</v>
      </c>
      <c r="D170" s="23" t="s">
        <v>119</v>
      </c>
      <c r="E170" s="119" t="s">
        <v>181</v>
      </c>
      <c r="F170" s="117"/>
    </row>
    <row r="171" spans="1:6" ht="14.25">
      <c r="A171" s="4" t="s">
        <v>194</v>
      </c>
      <c r="B171" s="25" t="s">
        <v>69</v>
      </c>
      <c r="C171" s="25"/>
      <c r="D171" s="24"/>
      <c r="E171" s="24"/>
      <c r="F171" s="54">
        <f>F172</f>
        <v>0</v>
      </c>
    </row>
    <row r="172" spans="1:6" ht="12.75">
      <c r="A172" s="15" t="s">
        <v>203</v>
      </c>
      <c r="B172" s="22" t="s">
        <v>69</v>
      </c>
      <c r="C172" s="22" t="s">
        <v>27</v>
      </c>
      <c r="D172" s="23"/>
      <c r="E172" s="23"/>
      <c r="F172" s="20">
        <f>F173</f>
        <v>0</v>
      </c>
    </row>
    <row r="173" spans="1:6" ht="30">
      <c r="A173" s="133" t="s">
        <v>117</v>
      </c>
      <c r="B173" s="22" t="s">
        <v>69</v>
      </c>
      <c r="C173" s="22" t="s">
        <v>27</v>
      </c>
      <c r="D173" s="138" t="s">
        <v>119</v>
      </c>
      <c r="E173" s="23"/>
      <c r="F173" s="26"/>
    </row>
    <row r="174" spans="1:6" ht="31.5">
      <c r="A174" s="75" t="s">
        <v>171</v>
      </c>
      <c r="B174" s="137" t="s">
        <v>69</v>
      </c>
      <c r="C174" s="137" t="s">
        <v>27</v>
      </c>
      <c r="D174" s="138" t="s">
        <v>119</v>
      </c>
      <c r="E174" s="139">
        <v>244</v>
      </c>
      <c r="F174" s="26"/>
    </row>
    <row r="175" ht="12.75">
      <c r="F175" s="51">
        <f>F14+F57+F62+F71+F90+F128+F133+F171</f>
        <v>17817.1</v>
      </c>
    </row>
    <row r="177" spans="5:6" ht="12.75">
      <c r="E177" s="56" t="s">
        <v>26</v>
      </c>
      <c r="F177" s="44">
        <f>F14</f>
        <v>5595.7</v>
      </c>
    </row>
    <row r="178" spans="5:6" ht="12.75">
      <c r="E178" s="56" t="s">
        <v>33</v>
      </c>
      <c r="F178" s="44">
        <f>F57</f>
        <v>150</v>
      </c>
    </row>
    <row r="179" spans="5:6" ht="12.75">
      <c r="E179" s="56" t="s">
        <v>27</v>
      </c>
      <c r="F179" s="44">
        <f>F62</f>
        <v>109.3</v>
      </c>
    </row>
    <row r="180" spans="5:6" ht="12.75">
      <c r="E180" s="56" t="s">
        <v>35</v>
      </c>
      <c r="F180" s="44">
        <f>F71</f>
        <v>5207.5</v>
      </c>
    </row>
    <row r="181" spans="5:6" ht="12.75">
      <c r="E181" s="56" t="s">
        <v>36</v>
      </c>
      <c r="F181" s="44">
        <f>F90</f>
        <v>4314.6</v>
      </c>
    </row>
    <row r="182" spans="5:6" ht="12.75">
      <c r="E182" s="56" t="s">
        <v>40</v>
      </c>
      <c r="F182" s="44">
        <f>F128</f>
        <v>14.3</v>
      </c>
    </row>
    <row r="183" spans="5:6" ht="12.75">
      <c r="E183" s="56" t="s">
        <v>41</v>
      </c>
      <c r="F183" s="44">
        <f>F133</f>
        <v>2425.7000000000003</v>
      </c>
    </row>
    <row r="184" spans="5:6" ht="12.75">
      <c r="E184" s="56" t="s">
        <v>70</v>
      </c>
      <c r="F184" s="44"/>
    </row>
    <row r="185" spans="5:6" ht="12.75">
      <c r="E185" s="56">
        <v>10</v>
      </c>
      <c r="F185" s="44">
        <f>F171</f>
        <v>0</v>
      </c>
    </row>
    <row r="186" spans="5:6" ht="12.75">
      <c r="E186" s="56" t="s">
        <v>105</v>
      </c>
      <c r="F186" s="44"/>
    </row>
    <row r="187" ht="12.75">
      <c r="F187" s="60">
        <f>SUM(F177:F186)</f>
        <v>17817.1</v>
      </c>
    </row>
  </sheetData>
  <sheetProtection/>
  <mergeCells count="10">
    <mergeCell ref="A2:F2"/>
    <mergeCell ref="A3:F3"/>
    <mergeCell ref="F12:F13"/>
    <mergeCell ref="A9:F9"/>
    <mergeCell ref="A10:F10"/>
    <mergeCell ref="E11:F11"/>
    <mergeCell ref="D5:F5"/>
    <mergeCell ref="B8:F8"/>
    <mergeCell ref="A6:F6"/>
    <mergeCell ref="B7:F7"/>
  </mergeCells>
  <printOptions/>
  <pageMargins left="0.64" right="0.33" top="0.31" bottom="0.35" header="0.27" footer="0.3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2:J183"/>
  <sheetViews>
    <sheetView tabSelected="1" zoomScalePageLayoutView="0" workbookViewId="0" topLeftCell="A1">
      <selection activeCell="L173" sqref="L173"/>
    </sheetView>
  </sheetViews>
  <sheetFormatPr defaultColWidth="9.140625" defaultRowHeight="12.75"/>
  <cols>
    <col min="1" max="1" width="4.8515625" style="1" customWidth="1"/>
    <col min="2" max="2" width="52.28125" style="1" customWidth="1"/>
    <col min="3" max="3" width="4.7109375" style="1" customWidth="1"/>
    <col min="4" max="4" width="4.57421875" style="1" customWidth="1"/>
    <col min="5" max="5" width="3.7109375" style="1" customWidth="1"/>
    <col min="6" max="6" width="9.28125" style="1" customWidth="1"/>
    <col min="7" max="7" width="5.28125" style="1" customWidth="1"/>
    <col min="8" max="8" width="10.28125" style="1" customWidth="1"/>
    <col min="9" max="16384" width="9.140625" style="1" customWidth="1"/>
  </cols>
  <sheetData>
    <row r="2" ht="12.75">
      <c r="G2" s="1" t="s">
        <v>72</v>
      </c>
    </row>
    <row r="3" spans="2:8" ht="12.75">
      <c r="B3" s="177" t="s">
        <v>246</v>
      </c>
      <c r="C3" s="177"/>
      <c r="D3" s="177"/>
      <c r="E3" s="177"/>
      <c r="F3" s="177"/>
      <c r="G3" s="177"/>
      <c r="H3" s="177"/>
    </row>
    <row r="4" spans="2:8" ht="30.75" customHeight="1">
      <c r="B4" s="178" t="s">
        <v>247</v>
      </c>
      <c r="C4" s="178"/>
      <c r="D4" s="178"/>
      <c r="E4" s="178"/>
      <c r="F4" s="178"/>
      <c r="G4" s="178"/>
      <c r="H4" s="178"/>
    </row>
    <row r="5" spans="2:8" ht="12.75">
      <c r="B5" s="179" t="s">
        <v>251</v>
      </c>
      <c r="C5" s="180"/>
      <c r="D5" s="180"/>
      <c r="E5" s="180"/>
      <c r="F5" s="180"/>
      <c r="G5" s="180"/>
      <c r="H5" s="180"/>
    </row>
    <row r="6" spans="2:8" ht="12.75">
      <c r="B6" s="165"/>
      <c r="F6" s="175"/>
      <c r="G6" s="175"/>
      <c r="H6" s="175"/>
    </row>
    <row r="7" spans="3:10" ht="12" customHeight="1">
      <c r="C7" s="176"/>
      <c r="D7" s="176"/>
      <c r="E7" s="176"/>
      <c r="F7" s="176"/>
      <c r="G7" s="176"/>
      <c r="H7" s="176"/>
      <c r="J7" s="165"/>
    </row>
    <row r="8" spans="5:8" ht="12.75" hidden="1">
      <c r="E8" s="175"/>
      <c r="F8" s="175"/>
      <c r="G8" s="175"/>
      <c r="H8" s="175"/>
    </row>
    <row r="9" spans="1:8" ht="36.75" customHeight="1">
      <c r="A9" s="182" t="s">
        <v>243</v>
      </c>
      <c r="B9" s="182"/>
      <c r="C9" s="182"/>
      <c r="D9" s="182"/>
      <c r="E9" s="182"/>
      <c r="F9" s="182"/>
      <c r="G9" s="182"/>
      <c r="H9" s="182"/>
    </row>
    <row r="10" spans="1:8" ht="15.75">
      <c r="A10" s="181"/>
      <c r="B10" s="181"/>
      <c r="C10" s="181"/>
      <c r="D10" s="181"/>
      <c r="E10" s="181"/>
      <c r="F10" s="181"/>
      <c r="G10" s="181"/>
      <c r="H10" s="181"/>
    </row>
    <row r="11" ht="12.75">
      <c r="H11" s="1" t="s">
        <v>51</v>
      </c>
    </row>
    <row r="12" spans="1:9" ht="72" customHeight="1">
      <c r="A12" s="10" t="s">
        <v>17</v>
      </c>
      <c r="B12" s="11" t="s">
        <v>18</v>
      </c>
      <c r="C12" s="10" t="s">
        <v>50</v>
      </c>
      <c r="D12" s="10" t="s">
        <v>19</v>
      </c>
      <c r="E12" s="10" t="s">
        <v>52</v>
      </c>
      <c r="F12" s="10" t="s">
        <v>20</v>
      </c>
      <c r="G12" s="10" t="s">
        <v>21</v>
      </c>
      <c r="H12" s="12" t="s">
        <v>244</v>
      </c>
      <c r="I12" s="12" t="s">
        <v>245</v>
      </c>
    </row>
    <row r="13" spans="1:9" ht="15.75">
      <c r="A13" s="29">
        <v>1</v>
      </c>
      <c r="B13" s="30" t="s">
        <v>109</v>
      </c>
      <c r="C13" s="31">
        <v>871</v>
      </c>
      <c r="D13" s="32" t="s">
        <v>23</v>
      </c>
      <c r="E13" s="32" t="s">
        <v>23</v>
      </c>
      <c r="F13" s="32" t="s">
        <v>24</v>
      </c>
      <c r="G13" s="32" t="s">
        <v>22</v>
      </c>
      <c r="H13" s="33">
        <f>H171</f>
        <v>17817.1</v>
      </c>
      <c r="I13" s="33">
        <f>I171</f>
        <v>17269.2</v>
      </c>
    </row>
    <row r="14" spans="1:9" ht="14.25">
      <c r="A14" s="5"/>
      <c r="B14" s="4" t="s">
        <v>25</v>
      </c>
      <c r="C14" s="5">
        <v>871</v>
      </c>
      <c r="D14" s="2" t="s">
        <v>26</v>
      </c>
      <c r="E14" s="2" t="s">
        <v>23</v>
      </c>
      <c r="F14" s="2" t="s">
        <v>24</v>
      </c>
      <c r="G14" s="45" t="s">
        <v>22</v>
      </c>
      <c r="H14" s="16">
        <f>H15+H19+H34+H40+H44</f>
        <v>5595.7</v>
      </c>
      <c r="I14" s="16">
        <f>I15+I19+I34+I40+I44</f>
        <v>5575.5</v>
      </c>
    </row>
    <row r="15" spans="1:9" ht="25.5">
      <c r="A15" s="5"/>
      <c r="B15" s="6" t="s">
        <v>32</v>
      </c>
      <c r="C15" s="5">
        <v>871</v>
      </c>
      <c r="D15" s="2" t="s">
        <v>26</v>
      </c>
      <c r="E15" s="2" t="s">
        <v>33</v>
      </c>
      <c r="F15" s="2" t="s">
        <v>24</v>
      </c>
      <c r="G15" s="2" t="s">
        <v>22</v>
      </c>
      <c r="H15" s="65">
        <f>H16</f>
        <v>634.8</v>
      </c>
      <c r="I15" s="65">
        <v>633.3</v>
      </c>
    </row>
    <row r="16" spans="1:9" ht="38.25">
      <c r="A16" s="5"/>
      <c r="B16" s="7" t="s">
        <v>28</v>
      </c>
      <c r="C16" s="5">
        <v>871</v>
      </c>
      <c r="D16" s="3" t="s">
        <v>26</v>
      </c>
      <c r="E16" s="3" t="s">
        <v>33</v>
      </c>
      <c r="F16" s="3" t="s">
        <v>29</v>
      </c>
      <c r="G16" s="3" t="s">
        <v>22</v>
      </c>
      <c r="H16" s="34">
        <v>634.8</v>
      </c>
      <c r="I16" s="34">
        <v>633.3</v>
      </c>
    </row>
    <row r="17" spans="1:9" ht="12.75">
      <c r="A17" s="5"/>
      <c r="B17" s="7" t="s">
        <v>3</v>
      </c>
      <c r="C17" s="5">
        <v>871</v>
      </c>
      <c r="D17" s="3" t="s">
        <v>26</v>
      </c>
      <c r="E17" s="3" t="s">
        <v>33</v>
      </c>
      <c r="F17" s="9" t="s">
        <v>2</v>
      </c>
      <c r="G17" s="3" t="s">
        <v>22</v>
      </c>
      <c r="H17" s="34">
        <f>H18</f>
        <v>524.2</v>
      </c>
      <c r="I17" s="34">
        <v>487.3</v>
      </c>
    </row>
    <row r="18" spans="1:9" ht="15">
      <c r="A18" s="5"/>
      <c r="B18" s="94" t="s">
        <v>168</v>
      </c>
      <c r="C18" s="5">
        <v>871</v>
      </c>
      <c r="D18" s="3" t="s">
        <v>26</v>
      </c>
      <c r="E18" s="3" t="s">
        <v>33</v>
      </c>
      <c r="F18" s="9" t="s">
        <v>2</v>
      </c>
      <c r="G18" s="46">
        <v>121</v>
      </c>
      <c r="H18" s="34">
        <v>524.2</v>
      </c>
      <c r="I18" s="34">
        <v>487.3</v>
      </c>
    </row>
    <row r="19" spans="1:9" ht="38.25">
      <c r="A19" s="5"/>
      <c r="B19" s="6" t="s">
        <v>34</v>
      </c>
      <c r="C19" s="5">
        <v>871</v>
      </c>
      <c r="D19" s="2" t="s">
        <v>26</v>
      </c>
      <c r="E19" s="2" t="s">
        <v>35</v>
      </c>
      <c r="F19" s="2" t="s">
        <v>24</v>
      </c>
      <c r="G19" s="45" t="s">
        <v>22</v>
      </c>
      <c r="H19" s="18">
        <f>H20+H28</f>
        <v>2765.8999999999996</v>
      </c>
      <c r="I19" s="18">
        <f>I20+I28</f>
        <v>2751.6</v>
      </c>
    </row>
    <row r="20" spans="1:10" ht="38.25">
      <c r="A20" s="5"/>
      <c r="B20" s="6" t="s">
        <v>28</v>
      </c>
      <c r="C20" s="5">
        <v>871</v>
      </c>
      <c r="D20" s="2" t="s">
        <v>26</v>
      </c>
      <c r="E20" s="2" t="s">
        <v>35</v>
      </c>
      <c r="F20" s="2" t="s">
        <v>29</v>
      </c>
      <c r="G20" s="45" t="s">
        <v>22</v>
      </c>
      <c r="H20" s="18">
        <f>H21</f>
        <v>2739.3999999999996</v>
      </c>
      <c r="I20" s="18">
        <f>I21</f>
        <v>2725.1</v>
      </c>
      <c r="J20" s="167"/>
    </row>
    <row r="21" spans="1:9" ht="12.75">
      <c r="A21" s="5"/>
      <c r="B21" s="7" t="s">
        <v>30</v>
      </c>
      <c r="C21" s="5">
        <v>871</v>
      </c>
      <c r="D21" s="3" t="s">
        <v>26</v>
      </c>
      <c r="E21" s="3" t="s">
        <v>35</v>
      </c>
      <c r="F21" s="3" t="s">
        <v>31</v>
      </c>
      <c r="G21" s="46" t="s">
        <v>22</v>
      </c>
      <c r="H21" s="19">
        <f>H22+H23+H25+H26+H27+H24</f>
        <v>2739.3999999999996</v>
      </c>
      <c r="I21" s="19">
        <v>2725.1</v>
      </c>
    </row>
    <row r="22" spans="1:9" ht="15">
      <c r="A22" s="5"/>
      <c r="B22" s="94" t="s">
        <v>168</v>
      </c>
      <c r="C22" s="5">
        <v>871</v>
      </c>
      <c r="D22" s="3" t="s">
        <v>26</v>
      </c>
      <c r="E22" s="3" t="s">
        <v>35</v>
      </c>
      <c r="F22" s="3" t="s">
        <v>31</v>
      </c>
      <c r="G22" s="46">
        <v>121</v>
      </c>
      <c r="H22" s="19">
        <v>2230.1</v>
      </c>
      <c r="I22" s="19">
        <v>2218.5</v>
      </c>
    </row>
    <row r="23" spans="1:9" ht="31.5">
      <c r="A23" s="5"/>
      <c r="B23" s="75" t="s">
        <v>169</v>
      </c>
      <c r="C23" s="5">
        <v>871</v>
      </c>
      <c r="D23" s="3" t="s">
        <v>26</v>
      </c>
      <c r="E23" s="3" t="s">
        <v>35</v>
      </c>
      <c r="F23" s="3" t="s">
        <v>31</v>
      </c>
      <c r="G23" s="46">
        <v>242</v>
      </c>
      <c r="H23" s="19">
        <v>81.6</v>
      </c>
      <c r="I23" s="19">
        <v>81.3</v>
      </c>
    </row>
    <row r="24" spans="1:9" ht="47.25">
      <c r="A24" s="5"/>
      <c r="B24" s="75" t="s">
        <v>248</v>
      </c>
      <c r="C24" s="5">
        <v>871</v>
      </c>
      <c r="D24" s="3" t="s">
        <v>26</v>
      </c>
      <c r="E24" s="3" t="s">
        <v>35</v>
      </c>
      <c r="F24" s="3" t="s">
        <v>31</v>
      </c>
      <c r="G24" s="46">
        <v>243</v>
      </c>
      <c r="H24" s="19">
        <v>98.7</v>
      </c>
      <c r="I24" s="19">
        <v>98.7</v>
      </c>
    </row>
    <row r="25" spans="1:9" ht="31.5">
      <c r="A25" s="5"/>
      <c r="B25" s="75" t="s">
        <v>171</v>
      </c>
      <c r="C25" s="5">
        <v>871</v>
      </c>
      <c r="D25" s="3" t="s">
        <v>26</v>
      </c>
      <c r="E25" s="3" t="s">
        <v>35</v>
      </c>
      <c r="F25" s="3" t="s">
        <v>31</v>
      </c>
      <c r="G25" s="46">
        <v>244</v>
      </c>
      <c r="H25" s="19">
        <v>318</v>
      </c>
      <c r="I25" s="19">
        <v>316</v>
      </c>
    </row>
    <row r="26" spans="1:9" ht="31.5" hidden="1">
      <c r="A26" s="5"/>
      <c r="B26" s="75" t="s">
        <v>172</v>
      </c>
      <c r="C26" s="5">
        <v>871</v>
      </c>
      <c r="D26" s="3" t="s">
        <v>26</v>
      </c>
      <c r="E26" s="3" t="s">
        <v>35</v>
      </c>
      <c r="F26" s="3" t="s">
        <v>31</v>
      </c>
      <c r="G26" s="46">
        <v>851</v>
      </c>
      <c r="H26" s="19"/>
      <c r="I26" s="19"/>
    </row>
    <row r="27" spans="1:9" ht="15.75">
      <c r="A27" s="5"/>
      <c r="B27" s="75" t="s">
        <v>173</v>
      </c>
      <c r="C27" s="5">
        <v>871</v>
      </c>
      <c r="D27" s="3" t="s">
        <v>26</v>
      </c>
      <c r="E27" s="3" t="s">
        <v>35</v>
      </c>
      <c r="F27" s="3" t="s">
        <v>31</v>
      </c>
      <c r="G27" s="46">
        <v>852</v>
      </c>
      <c r="H27" s="19">
        <v>11</v>
      </c>
      <c r="I27" s="19">
        <v>10.6</v>
      </c>
    </row>
    <row r="28" spans="1:9" ht="12.75">
      <c r="A28" s="5"/>
      <c r="B28" s="6" t="s">
        <v>101</v>
      </c>
      <c r="C28" s="5">
        <v>871</v>
      </c>
      <c r="D28" s="2" t="s">
        <v>26</v>
      </c>
      <c r="E28" s="2" t="s">
        <v>35</v>
      </c>
      <c r="F28" s="2" t="s">
        <v>100</v>
      </c>
      <c r="G28" s="45"/>
      <c r="H28" s="18">
        <f>H29+H32</f>
        <v>26.5</v>
      </c>
      <c r="I28" s="18">
        <f>I29+I32</f>
        <v>26.5</v>
      </c>
    </row>
    <row r="29" spans="1:9" ht="36">
      <c r="A29" s="5"/>
      <c r="B29" s="143" t="s">
        <v>103</v>
      </c>
      <c r="C29" s="5">
        <v>871</v>
      </c>
      <c r="D29" s="3" t="s">
        <v>26</v>
      </c>
      <c r="E29" s="3" t="s">
        <v>35</v>
      </c>
      <c r="F29" s="3" t="s">
        <v>78</v>
      </c>
      <c r="G29" s="46"/>
      <c r="H29" s="19">
        <f>H30</f>
        <v>23.4</v>
      </c>
      <c r="I29" s="19">
        <f>I30</f>
        <v>23.4</v>
      </c>
    </row>
    <row r="30" spans="1:9" ht="36">
      <c r="A30" s="5"/>
      <c r="B30" s="143" t="s">
        <v>176</v>
      </c>
      <c r="C30" s="5">
        <v>871</v>
      </c>
      <c r="D30" s="3" t="s">
        <v>26</v>
      </c>
      <c r="E30" s="3" t="s">
        <v>35</v>
      </c>
      <c r="F30" s="96" t="s">
        <v>78</v>
      </c>
      <c r="G30" s="97" t="s">
        <v>177</v>
      </c>
      <c r="H30" s="19">
        <f>H31</f>
        <v>23.4</v>
      </c>
      <c r="I30" s="19">
        <f>I31</f>
        <v>23.4</v>
      </c>
    </row>
    <row r="31" spans="1:9" ht="24">
      <c r="A31" s="5"/>
      <c r="B31" s="43" t="s">
        <v>77</v>
      </c>
      <c r="C31" s="5">
        <v>871</v>
      </c>
      <c r="D31" s="3" t="s">
        <v>26</v>
      </c>
      <c r="E31" s="3" t="s">
        <v>35</v>
      </c>
      <c r="F31" s="28" t="s">
        <v>79</v>
      </c>
      <c r="G31" s="98" t="s">
        <v>177</v>
      </c>
      <c r="H31" s="19">
        <v>23.4</v>
      </c>
      <c r="I31" s="19">
        <v>23.4</v>
      </c>
    </row>
    <row r="32" spans="1:9" ht="12.75">
      <c r="A32" s="5"/>
      <c r="B32" s="153" t="s">
        <v>174</v>
      </c>
      <c r="C32" s="5">
        <v>871</v>
      </c>
      <c r="D32" s="154" t="s">
        <v>26</v>
      </c>
      <c r="E32" s="154" t="s">
        <v>35</v>
      </c>
      <c r="F32" s="154" t="s">
        <v>92</v>
      </c>
      <c r="G32" s="155">
        <v>540</v>
      </c>
      <c r="H32" s="19">
        <f>H33</f>
        <v>3.1</v>
      </c>
      <c r="I32" s="19">
        <f>I33</f>
        <v>3.1</v>
      </c>
    </row>
    <row r="33" spans="1:9" ht="24">
      <c r="A33" s="5"/>
      <c r="B33" s="156" t="s">
        <v>221</v>
      </c>
      <c r="C33" s="5">
        <v>871</v>
      </c>
      <c r="D33" s="154" t="s">
        <v>26</v>
      </c>
      <c r="E33" s="154" t="s">
        <v>35</v>
      </c>
      <c r="F33" s="154" t="s">
        <v>222</v>
      </c>
      <c r="G33" s="157" t="s">
        <v>175</v>
      </c>
      <c r="H33" s="19">
        <v>3.1</v>
      </c>
      <c r="I33" s="19">
        <v>3.1</v>
      </c>
    </row>
    <row r="34" spans="1:9" ht="38.25">
      <c r="A34" s="5"/>
      <c r="B34" s="6" t="s">
        <v>93</v>
      </c>
      <c r="C34" s="5">
        <v>871</v>
      </c>
      <c r="D34" s="2" t="s">
        <v>26</v>
      </c>
      <c r="E34" s="14" t="s">
        <v>94</v>
      </c>
      <c r="F34" s="28"/>
      <c r="G34" s="50"/>
      <c r="H34" s="18">
        <f aca="true" t="shared" si="0" ref="H34:I36">H35</f>
        <v>87.7</v>
      </c>
      <c r="I34" s="18">
        <f t="shared" si="0"/>
        <v>87.7</v>
      </c>
    </row>
    <row r="35" spans="1:9" ht="12.75">
      <c r="A35" s="5"/>
      <c r="B35" s="7" t="s">
        <v>101</v>
      </c>
      <c r="C35" s="5">
        <v>871</v>
      </c>
      <c r="D35" s="3" t="s">
        <v>26</v>
      </c>
      <c r="E35" s="9" t="s">
        <v>94</v>
      </c>
      <c r="F35" s="3" t="s">
        <v>100</v>
      </c>
      <c r="G35" s="50"/>
      <c r="H35" s="18">
        <f t="shared" si="0"/>
        <v>87.7</v>
      </c>
      <c r="I35" s="18">
        <f t="shared" si="0"/>
        <v>87.7</v>
      </c>
    </row>
    <row r="36" spans="1:9" ht="48">
      <c r="A36" s="5"/>
      <c r="B36" s="143" t="s">
        <v>102</v>
      </c>
      <c r="C36" s="5">
        <v>871</v>
      </c>
      <c r="D36" s="3" t="s">
        <v>26</v>
      </c>
      <c r="E36" s="9" t="s">
        <v>94</v>
      </c>
      <c r="F36" s="3" t="s">
        <v>92</v>
      </c>
      <c r="G36" s="46"/>
      <c r="H36" s="19">
        <f t="shared" si="0"/>
        <v>87.7</v>
      </c>
      <c r="I36" s="19">
        <f t="shared" si="0"/>
        <v>87.7</v>
      </c>
    </row>
    <row r="37" spans="1:9" ht="12.75">
      <c r="A37" s="5"/>
      <c r="B37" s="143" t="s">
        <v>174</v>
      </c>
      <c r="C37" s="5">
        <v>871</v>
      </c>
      <c r="D37" s="3" t="s">
        <v>26</v>
      </c>
      <c r="E37" s="9" t="s">
        <v>94</v>
      </c>
      <c r="F37" s="3" t="s">
        <v>92</v>
      </c>
      <c r="G37" s="46">
        <v>540</v>
      </c>
      <c r="H37" s="19">
        <f>H38+H39</f>
        <v>87.7</v>
      </c>
      <c r="I37" s="19">
        <f>I38+I39</f>
        <v>87.7</v>
      </c>
    </row>
    <row r="38" spans="1:9" ht="12.75">
      <c r="A38" s="5"/>
      <c r="B38" s="21" t="s">
        <v>96</v>
      </c>
      <c r="C38" s="5">
        <v>871</v>
      </c>
      <c r="D38" s="3" t="s">
        <v>26</v>
      </c>
      <c r="E38" s="9" t="s">
        <v>94</v>
      </c>
      <c r="F38" s="28" t="s">
        <v>95</v>
      </c>
      <c r="G38" s="46">
        <v>540</v>
      </c>
      <c r="H38" s="19">
        <v>69.7</v>
      </c>
      <c r="I38" s="19">
        <v>69.7</v>
      </c>
    </row>
    <row r="39" spans="1:9" ht="12.75">
      <c r="A39" s="5"/>
      <c r="B39" s="21" t="s">
        <v>97</v>
      </c>
      <c r="C39" s="5">
        <v>871</v>
      </c>
      <c r="D39" s="3" t="s">
        <v>26</v>
      </c>
      <c r="E39" s="9" t="s">
        <v>94</v>
      </c>
      <c r="F39" s="28" t="s">
        <v>91</v>
      </c>
      <c r="G39" s="46">
        <v>540</v>
      </c>
      <c r="H39" s="19">
        <v>18</v>
      </c>
      <c r="I39" s="19">
        <v>18</v>
      </c>
    </row>
    <row r="40" spans="1:9" ht="12.75">
      <c r="A40" s="5"/>
      <c r="B40" s="6" t="s">
        <v>4</v>
      </c>
      <c r="C40" s="5">
        <v>871</v>
      </c>
      <c r="D40" s="2" t="s">
        <v>26</v>
      </c>
      <c r="E40" s="2">
        <v>11</v>
      </c>
      <c r="F40" s="2"/>
      <c r="G40" s="45" t="s">
        <v>22</v>
      </c>
      <c r="H40" s="16">
        <f>H41</f>
        <v>0</v>
      </c>
      <c r="I40" s="16">
        <f>I41</f>
        <v>0</v>
      </c>
    </row>
    <row r="41" spans="1:9" ht="12.75">
      <c r="A41" s="5"/>
      <c r="B41" s="6" t="s">
        <v>4</v>
      </c>
      <c r="C41" s="5">
        <v>871</v>
      </c>
      <c r="D41" s="2" t="s">
        <v>26</v>
      </c>
      <c r="E41" s="2">
        <v>11</v>
      </c>
      <c r="F41" s="2" t="s">
        <v>6</v>
      </c>
      <c r="G41" s="45"/>
      <c r="H41" s="16">
        <f>H42</f>
        <v>0</v>
      </c>
      <c r="I41" s="16">
        <f>I42</f>
        <v>0</v>
      </c>
    </row>
    <row r="42" spans="1:9" ht="12.75">
      <c r="A42" s="5"/>
      <c r="B42" s="7" t="s">
        <v>7</v>
      </c>
      <c r="C42" s="5">
        <v>871</v>
      </c>
      <c r="D42" s="3" t="s">
        <v>26</v>
      </c>
      <c r="E42" s="3">
        <v>11</v>
      </c>
      <c r="F42" s="3" t="s">
        <v>8</v>
      </c>
      <c r="G42" s="46" t="s">
        <v>22</v>
      </c>
      <c r="H42" s="17"/>
      <c r="I42" s="17"/>
    </row>
    <row r="43" spans="1:9" ht="12.75">
      <c r="A43" s="5"/>
      <c r="B43" s="7" t="s">
        <v>179</v>
      </c>
      <c r="C43" s="5">
        <v>871</v>
      </c>
      <c r="D43" s="3" t="s">
        <v>26</v>
      </c>
      <c r="E43" s="3">
        <v>11</v>
      </c>
      <c r="F43" s="3" t="s">
        <v>8</v>
      </c>
      <c r="G43" s="47" t="s">
        <v>180</v>
      </c>
      <c r="H43" s="17"/>
      <c r="I43" s="17"/>
    </row>
    <row r="44" spans="1:9" ht="12.75">
      <c r="A44" s="5"/>
      <c r="B44" s="6" t="s">
        <v>44</v>
      </c>
      <c r="C44" s="5">
        <v>871</v>
      </c>
      <c r="D44" s="2" t="s">
        <v>26</v>
      </c>
      <c r="E44" s="2">
        <v>13</v>
      </c>
      <c r="F44" s="2"/>
      <c r="G44" s="45"/>
      <c r="H44" s="16">
        <f>H45+H48+H53</f>
        <v>2107.3</v>
      </c>
      <c r="I44" s="16">
        <f>I45+I48+I53</f>
        <v>2102.9</v>
      </c>
    </row>
    <row r="45" spans="1:9" ht="38.25">
      <c r="A45" s="5"/>
      <c r="B45" s="62" t="s">
        <v>81</v>
      </c>
      <c r="C45" s="5">
        <v>871</v>
      </c>
      <c r="D45" s="2" t="s">
        <v>26</v>
      </c>
      <c r="E45" s="2">
        <v>13</v>
      </c>
      <c r="F45" s="2" t="s">
        <v>45</v>
      </c>
      <c r="G45" s="107"/>
      <c r="H45" s="16">
        <f>H46</f>
        <v>49</v>
      </c>
      <c r="I45" s="16">
        <f>I46</f>
        <v>48.2</v>
      </c>
    </row>
    <row r="46" spans="1:9" ht="24">
      <c r="A46" s="5"/>
      <c r="B46" s="143" t="s">
        <v>80</v>
      </c>
      <c r="C46" s="5">
        <v>871</v>
      </c>
      <c r="D46" s="3" t="s">
        <v>26</v>
      </c>
      <c r="E46" s="3">
        <v>13</v>
      </c>
      <c r="F46" s="3" t="s">
        <v>46</v>
      </c>
      <c r="G46" s="47"/>
      <c r="H46" s="17">
        <v>49</v>
      </c>
      <c r="I46" s="17">
        <v>48.2</v>
      </c>
    </row>
    <row r="47" spans="1:9" ht="31.5">
      <c r="A47" s="5"/>
      <c r="B47" s="75" t="s">
        <v>171</v>
      </c>
      <c r="C47" s="5">
        <v>871</v>
      </c>
      <c r="D47" s="3" t="s">
        <v>26</v>
      </c>
      <c r="E47" s="3">
        <v>13</v>
      </c>
      <c r="F47" s="3" t="s">
        <v>46</v>
      </c>
      <c r="G47" s="47" t="s">
        <v>181</v>
      </c>
      <c r="H47" s="17">
        <v>49</v>
      </c>
      <c r="I47" s="17">
        <v>48.2</v>
      </c>
    </row>
    <row r="48" spans="1:9" ht="25.5">
      <c r="A48" s="5"/>
      <c r="B48" s="62" t="s">
        <v>182</v>
      </c>
      <c r="C48" s="5">
        <v>871</v>
      </c>
      <c r="D48" s="2" t="s">
        <v>26</v>
      </c>
      <c r="E48" s="2">
        <v>13</v>
      </c>
      <c r="F48" s="2" t="s">
        <v>183</v>
      </c>
      <c r="G48" s="107"/>
      <c r="H48" s="17">
        <f>H49</f>
        <v>1969.5</v>
      </c>
      <c r="I48" s="17">
        <f>I49</f>
        <v>1966.1</v>
      </c>
    </row>
    <row r="49" spans="1:9" ht="12.75">
      <c r="A49" s="5"/>
      <c r="B49" s="7" t="s">
        <v>67</v>
      </c>
      <c r="C49" s="5">
        <v>871</v>
      </c>
      <c r="D49" s="3" t="s">
        <v>26</v>
      </c>
      <c r="E49" s="3">
        <v>13</v>
      </c>
      <c r="F49" s="3" t="s">
        <v>66</v>
      </c>
      <c r="G49" s="47"/>
      <c r="H49" s="17">
        <f>H50+H51</f>
        <v>1969.5</v>
      </c>
      <c r="I49" s="17">
        <f>I50+I51</f>
        <v>1966.1</v>
      </c>
    </row>
    <row r="50" spans="1:9" ht="31.5">
      <c r="A50" s="5"/>
      <c r="B50" s="75" t="s">
        <v>171</v>
      </c>
      <c r="C50" s="5">
        <v>871</v>
      </c>
      <c r="D50" s="3" t="s">
        <v>26</v>
      </c>
      <c r="E50" s="3">
        <v>13</v>
      </c>
      <c r="F50" s="3" t="s">
        <v>66</v>
      </c>
      <c r="G50" s="47" t="s">
        <v>181</v>
      </c>
      <c r="H50" s="17">
        <v>316</v>
      </c>
      <c r="I50" s="17">
        <v>315.9</v>
      </c>
    </row>
    <row r="51" spans="1:9" ht="51">
      <c r="A51" s="5"/>
      <c r="B51" s="132" t="s">
        <v>205</v>
      </c>
      <c r="C51" s="5">
        <v>871</v>
      </c>
      <c r="D51" s="3" t="s">
        <v>26</v>
      </c>
      <c r="E51" s="3">
        <v>13</v>
      </c>
      <c r="F51" s="3" t="s">
        <v>204</v>
      </c>
      <c r="G51" s="47"/>
      <c r="H51" s="17">
        <f>H52</f>
        <v>1653.5</v>
      </c>
      <c r="I51" s="17">
        <f>I52</f>
        <v>1650.2</v>
      </c>
    </row>
    <row r="52" spans="1:9" ht="51">
      <c r="A52" s="5"/>
      <c r="B52" s="132" t="s">
        <v>207</v>
      </c>
      <c r="C52" s="5">
        <v>871</v>
      </c>
      <c r="D52" s="3" t="s">
        <v>26</v>
      </c>
      <c r="E52" s="3">
        <v>13</v>
      </c>
      <c r="F52" s="3" t="s">
        <v>204</v>
      </c>
      <c r="G52" s="47" t="s">
        <v>206</v>
      </c>
      <c r="H52" s="17">
        <v>1653.5</v>
      </c>
      <c r="I52" s="17">
        <v>1650.2</v>
      </c>
    </row>
    <row r="53" spans="1:9" ht="12.75">
      <c r="A53" s="5"/>
      <c r="B53" s="99" t="s">
        <v>89</v>
      </c>
      <c r="C53" s="5">
        <v>871</v>
      </c>
      <c r="D53" s="2" t="s">
        <v>26</v>
      </c>
      <c r="E53" s="2">
        <v>13</v>
      </c>
      <c r="F53" s="101" t="s">
        <v>74</v>
      </c>
      <c r="G53" s="102"/>
      <c r="H53" s="103">
        <f>H54</f>
        <v>88.8</v>
      </c>
      <c r="I53" s="103">
        <f>I54</f>
        <v>88.6</v>
      </c>
    </row>
    <row r="54" spans="1:9" ht="31.5">
      <c r="A54" s="5"/>
      <c r="B54" s="75" t="s">
        <v>124</v>
      </c>
      <c r="C54" s="5">
        <v>871</v>
      </c>
      <c r="D54" s="3" t="s">
        <v>26</v>
      </c>
      <c r="E54" s="3">
        <v>13</v>
      </c>
      <c r="F54" s="104" t="s">
        <v>126</v>
      </c>
      <c r="G54" s="105"/>
      <c r="H54" s="106">
        <f>H55</f>
        <v>88.8</v>
      </c>
      <c r="I54" s="106">
        <v>88.6</v>
      </c>
    </row>
    <row r="55" spans="1:9" ht="31.5">
      <c r="A55" s="5"/>
      <c r="B55" s="75" t="s">
        <v>169</v>
      </c>
      <c r="C55" s="5">
        <v>871</v>
      </c>
      <c r="D55" s="3" t="s">
        <v>26</v>
      </c>
      <c r="E55" s="3">
        <v>13</v>
      </c>
      <c r="F55" s="104" t="s">
        <v>126</v>
      </c>
      <c r="G55" s="129" t="s">
        <v>178</v>
      </c>
      <c r="H55" s="106">
        <v>88.8</v>
      </c>
      <c r="I55" s="106">
        <v>88.6</v>
      </c>
    </row>
    <row r="56" spans="1:9" ht="14.25">
      <c r="A56" s="5"/>
      <c r="B56" s="4" t="s">
        <v>37</v>
      </c>
      <c r="C56" s="5">
        <v>871</v>
      </c>
      <c r="D56" s="2" t="s">
        <v>33</v>
      </c>
      <c r="E56" s="2" t="s">
        <v>23</v>
      </c>
      <c r="F56" s="2" t="s">
        <v>24</v>
      </c>
      <c r="G56" s="45" t="s">
        <v>22</v>
      </c>
      <c r="H56" s="16">
        <f aca="true" t="shared" si="1" ref="H56:I59">H57</f>
        <v>150</v>
      </c>
      <c r="I56" s="16">
        <f t="shared" si="1"/>
        <v>150</v>
      </c>
    </row>
    <row r="57" spans="1:9" ht="12.75">
      <c r="A57" s="5"/>
      <c r="B57" s="15" t="s">
        <v>9</v>
      </c>
      <c r="C57" s="5">
        <v>871</v>
      </c>
      <c r="D57" s="3" t="s">
        <v>33</v>
      </c>
      <c r="E57" s="9" t="s">
        <v>27</v>
      </c>
      <c r="F57" s="3" t="s">
        <v>24</v>
      </c>
      <c r="G57" s="46" t="s">
        <v>22</v>
      </c>
      <c r="H57" s="17">
        <f t="shared" si="1"/>
        <v>150</v>
      </c>
      <c r="I57" s="17">
        <f t="shared" si="1"/>
        <v>150</v>
      </c>
    </row>
    <row r="58" spans="1:9" ht="12.75">
      <c r="A58" s="5"/>
      <c r="B58" s="15" t="s">
        <v>11</v>
      </c>
      <c r="C58" s="5">
        <v>871</v>
      </c>
      <c r="D58" s="3" t="s">
        <v>33</v>
      </c>
      <c r="E58" s="9" t="s">
        <v>27</v>
      </c>
      <c r="F58" s="3" t="s">
        <v>12</v>
      </c>
      <c r="G58" s="46"/>
      <c r="H58" s="17">
        <f t="shared" si="1"/>
        <v>150</v>
      </c>
      <c r="I58" s="17">
        <f t="shared" si="1"/>
        <v>150</v>
      </c>
    </row>
    <row r="59" spans="1:9" ht="25.5">
      <c r="A59" s="5"/>
      <c r="B59" s="7" t="s">
        <v>5</v>
      </c>
      <c r="C59" s="5">
        <v>871</v>
      </c>
      <c r="D59" s="3" t="s">
        <v>33</v>
      </c>
      <c r="E59" s="9" t="s">
        <v>27</v>
      </c>
      <c r="F59" s="3" t="s">
        <v>10</v>
      </c>
      <c r="G59" s="46" t="s">
        <v>22</v>
      </c>
      <c r="H59" s="17">
        <f t="shared" si="1"/>
        <v>150</v>
      </c>
      <c r="I59" s="17">
        <f t="shared" si="1"/>
        <v>150</v>
      </c>
    </row>
    <row r="60" spans="1:9" ht="15">
      <c r="A60" s="5"/>
      <c r="B60" s="94" t="s">
        <v>168</v>
      </c>
      <c r="C60" s="5">
        <v>871</v>
      </c>
      <c r="D60" s="3" t="s">
        <v>33</v>
      </c>
      <c r="E60" s="9" t="s">
        <v>27</v>
      </c>
      <c r="F60" s="3" t="s">
        <v>10</v>
      </c>
      <c r="G60" s="46">
        <v>121</v>
      </c>
      <c r="H60" s="19">
        <v>150</v>
      </c>
      <c r="I60" s="19">
        <v>150</v>
      </c>
    </row>
    <row r="61" spans="1:9" ht="14.25">
      <c r="A61" s="5"/>
      <c r="B61" s="4" t="s">
        <v>88</v>
      </c>
      <c r="C61" s="5">
        <v>871</v>
      </c>
      <c r="D61" s="14" t="s">
        <v>27</v>
      </c>
      <c r="E61" s="2" t="s">
        <v>23</v>
      </c>
      <c r="F61" s="2" t="s">
        <v>24</v>
      </c>
      <c r="G61" s="34"/>
      <c r="H61" s="71">
        <f>H62+H66</f>
        <v>109.3</v>
      </c>
      <c r="I61" s="71">
        <f>I62+I66</f>
        <v>108.9</v>
      </c>
    </row>
    <row r="62" spans="1:9" ht="25.5">
      <c r="A62" s="5"/>
      <c r="B62" s="62" t="s">
        <v>90</v>
      </c>
      <c r="C62" s="5">
        <v>871</v>
      </c>
      <c r="D62" s="63" t="s">
        <v>27</v>
      </c>
      <c r="E62" s="63" t="s">
        <v>70</v>
      </c>
      <c r="F62" s="2"/>
      <c r="G62" s="2"/>
      <c r="H62" s="71">
        <f>H63</f>
        <v>25</v>
      </c>
      <c r="I62" s="71">
        <f>I63</f>
        <v>24.7</v>
      </c>
    </row>
    <row r="63" spans="1:9" ht="12.75">
      <c r="A63" s="5"/>
      <c r="B63" s="7" t="s">
        <v>101</v>
      </c>
      <c r="C63" s="5">
        <v>871</v>
      </c>
      <c r="D63" s="64" t="s">
        <v>27</v>
      </c>
      <c r="E63" s="64" t="s">
        <v>70</v>
      </c>
      <c r="F63" s="3" t="s">
        <v>100</v>
      </c>
      <c r="G63" s="3"/>
      <c r="H63" s="70">
        <f>H64</f>
        <v>25</v>
      </c>
      <c r="I63" s="70">
        <f>I64</f>
        <v>24.7</v>
      </c>
    </row>
    <row r="64" spans="1:9" ht="48">
      <c r="A64" s="5"/>
      <c r="B64" s="143" t="s">
        <v>102</v>
      </c>
      <c r="C64" s="5">
        <v>871</v>
      </c>
      <c r="D64" s="64" t="s">
        <v>27</v>
      </c>
      <c r="E64" s="64" t="s">
        <v>70</v>
      </c>
      <c r="F64" s="3" t="s">
        <v>92</v>
      </c>
      <c r="G64" s="3"/>
      <c r="H64" s="70">
        <f>H65</f>
        <v>25</v>
      </c>
      <c r="I64" s="70">
        <v>24.7</v>
      </c>
    </row>
    <row r="65" spans="1:9" ht="24">
      <c r="A65" s="5"/>
      <c r="B65" s="43" t="s">
        <v>61</v>
      </c>
      <c r="C65" s="5">
        <v>871</v>
      </c>
      <c r="D65" s="64" t="s">
        <v>27</v>
      </c>
      <c r="E65" s="64" t="s">
        <v>70</v>
      </c>
      <c r="F65" s="28" t="s">
        <v>62</v>
      </c>
      <c r="G65" s="50" t="s">
        <v>175</v>
      </c>
      <c r="H65" s="70">
        <v>25</v>
      </c>
      <c r="I65" s="70">
        <v>24.7</v>
      </c>
    </row>
    <row r="66" spans="1:9" ht="12.75">
      <c r="A66" s="5"/>
      <c r="B66" s="62" t="s">
        <v>73</v>
      </c>
      <c r="C66" s="5">
        <v>871</v>
      </c>
      <c r="D66" s="63" t="s">
        <v>27</v>
      </c>
      <c r="E66" s="63" t="s">
        <v>69</v>
      </c>
      <c r="F66" s="2"/>
      <c r="G66" s="2"/>
      <c r="H66" s="71">
        <f aca="true" t="shared" si="2" ref="H66:I68">H67</f>
        <v>84.3</v>
      </c>
      <c r="I66" s="71">
        <f t="shared" si="2"/>
        <v>84.2</v>
      </c>
    </row>
    <row r="67" spans="1:9" ht="12.75">
      <c r="A67" s="5"/>
      <c r="B67" s="15" t="s">
        <v>89</v>
      </c>
      <c r="C67" s="5">
        <v>871</v>
      </c>
      <c r="D67" s="9" t="s">
        <v>27</v>
      </c>
      <c r="E67" s="9" t="s">
        <v>69</v>
      </c>
      <c r="F67" s="3" t="s">
        <v>74</v>
      </c>
      <c r="G67" s="34"/>
      <c r="H67" s="70">
        <f t="shared" si="2"/>
        <v>84.3</v>
      </c>
      <c r="I67" s="70">
        <f t="shared" si="2"/>
        <v>84.2</v>
      </c>
    </row>
    <row r="68" spans="1:9" ht="47.25">
      <c r="A68" s="5"/>
      <c r="B68" s="74" t="s">
        <v>113</v>
      </c>
      <c r="C68" s="5">
        <v>871</v>
      </c>
      <c r="D68" s="109" t="s">
        <v>27</v>
      </c>
      <c r="E68" s="109" t="s">
        <v>69</v>
      </c>
      <c r="F68" s="72" t="s">
        <v>111</v>
      </c>
      <c r="G68" s="110"/>
      <c r="H68" s="111">
        <f t="shared" si="2"/>
        <v>84.3</v>
      </c>
      <c r="I68" s="111">
        <v>84.2</v>
      </c>
    </row>
    <row r="69" spans="1:9" ht="31.5">
      <c r="A69" s="5"/>
      <c r="B69" s="75" t="s">
        <v>171</v>
      </c>
      <c r="C69" s="5">
        <v>871</v>
      </c>
      <c r="D69" s="109" t="s">
        <v>27</v>
      </c>
      <c r="E69" s="109" t="s">
        <v>69</v>
      </c>
      <c r="F69" s="72" t="s">
        <v>111</v>
      </c>
      <c r="G69" s="112">
        <v>244</v>
      </c>
      <c r="H69" s="111">
        <v>84.3</v>
      </c>
      <c r="I69" s="111">
        <v>84.2</v>
      </c>
    </row>
    <row r="70" spans="1:9" ht="12.75">
      <c r="A70" s="5"/>
      <c r="B70" s="13" t="s">
        <v>98</v>
      </c>
      <c r="C70" s="5">
        <v>871</v>
      </c>
      <c r="D70" s="14" t="s">
        <v>35</v>
      </c>
      <c r="E70" s="14"/>
      <c r="F70" s="2"/>
      <c r="G70" s="66"/>
      <c r="H70" s="71">
        <f>H71+H84</f>
        <v>5207.5</v>
      </c>
      <c r="I70" s="71">
        <f>I71+I84</f>
        <v>4849.299999999999</v>
      </c>
    </row>
    <row r="71" spans="1:9" ht="12.75">
      <c r="A71" s="5"/>
      <c r="B71" s="6" t="s">
        <v>99</v>
      </c>
      <c r="C71" s="5">
        <v>871</v>
      </c>
      <c r="D71" s="14" t="s">
        <v>35</v>
      </c>
      <c r="E71" s="14" t="s">
        <v>70</v>
      </c>
      <c r="F71" s="2"/>
      <c r="G71" s="66"/>
      <c r="H71" s="71">
        <f>H72+H78+H80+H82</f>
        <v>5195.1</v>
      </c>
      <c r="I71" s="71">
        <f>I72+I78+I80+I82</f>
        <v>4836.9</v>
      </c>
    </row>
    <row r="72" spans="1:10" ht="12.75">
      <c r="A72" s="5"/>
      <c r="B72" s="15" t="s">
        <v>89</v>
      </c>
      <c r="C72" s="5">
        <v>871</v>
      </c>
      <c r="D72" s="9" t="s">
        <v>35</v>
      </c>
      <c r="E72" s="9" t="s">
        <v>70</v>
      </c>
      <c r="F72" s="3" t="s">
        <v>74</v>
      </c>
      <c r="G72" s="113"/>
      <c r="H72" s="71">
        <f>H73+H76</f>
        <v>1956.6999999999998</v>
      </c>
      <c r="I72" s="71">
        <f>I73+I76</f>
        <v>1652.5</v>
      </c>
      <c r="J72" s="167"/>
    </row>
    <row r="73" spans="1:9" ht="78.75">
      <c r="A73" s="5"/>
      <c r="B73" s="74" t="s">
        <v>114</v>
      </c>
      <c r="C73" s="5">
        <v>871</v>
      </c>
      <c r="D73" s="9" t="s">
        <v>35</v>
      </c>
      <c r="E73" s="9" t="s">
        <v>70</v>
      </c>
      <c r="F73" s="73" t="s">
        <v>115</v>
      </c>
      <c r="G73" s="113"/>
      <c r="H73" s="71">
        <f>H74+H75</f>
        <v>315.1</v>
      </c>
      <c r="I73" s="71">
        <f>I74+I75</f>
        <v>11</v>
      </c>
    </row>
    <row r="74" spans="1:9" ht="31.5">
      <c r="A74" s="5"/>
      <c r="B74" s="75" t="s">
        <v>171</v>
      </c>
      <c r="C74" s="5">
        <v>871</v>
      </c>
      <c r="D74" s="9" t="s">
        <v>35</v>
      </c>
      <c r="E74" s="9" t="s">
        <v>70</v>
      </c>
      <c r="F74" s="73" t="s">
        <v>115</v>
      </c>
      <c r="G74" s="46">
        <v>243</v>
      </c>
      <c r="H74" s="70">
        <v>11.1</v>
      </c>
      <c r="I74" s="70">
        <v>11</v>
      </c>
    </row>
    <row r="75" spans="1:9" ht="15.75" hidden="1">
      <c r="A75" s="5"/>
      <c r="B75" s="75"/>
      <c r="C75" s="5">
        <v>871</v>
      </c>
      <c r="D75" s="9" t="s">
        <v>35</v>
      </c>
      <c r="E75" s="9" t="s">
        <v>70</v>
      </c>
      <c r="F75" s="73" t="s">
        <v>241</v>
      </c>
      <c r="G75" s="46">
        <v>244</v>
      </c>
      <c r="H75" s="70">
        <v>304</v>
      </c>
      <c r="I75" s="70"/>
    </row>
    <row r="76" spans="1:9" ht="54.75" customHeight="1">
      <c r="A76" s="5"/>
      <c r="B76" s="75" t="s">
        <v>171</v>
      </c>
      <c r="C76" s="5">
        <v>871</v>
      </c>
      <c r="D76" s="9" t="s">
        <v>35</v>
      </c>
      <c r="E76" s="9" t="s">
        <v>70</v>
      </c>
      <c r="F76" s="73" t="s">
        <v>115</v>
      </c>
      <c r="G76" s="46">
        <v>244</v>
      </c>
      <c r="H76" s="71">
        <v>1641.6</v>
      </c>
      <c r="I76" s="70">
        <v>1641.5</v>
      </c>
    </row>
    <row r="77" spans="1:9" ht="31.5" hidden="1">
      <c r="A77" s="5"/>
      <c r="B77" s="75" t="s">
        <v>171</v>
      </c>
      <c r="C77" s="5">
        <v>871</v>
      </c>
      <c r="D77" s="9" t="s">
        <v>35</v>
      </c>
      <c r="E77" s="9" t="s">
        <v>70</v>
      </c>
      <c r="F77" s="73" t="s">
        <v>1</v>
      </c>
      <c r="G77" s="46" t="s">
        <v>181</v>
      </c>
      <c r="H77" s="70"/>
      <c r="I77" s="70"/>
    </row>
    <row r="78" spans="1:9" ht="31.5">
      <c r="A78" s="5"/>
      <c r="B78" s="75" t="s">
        <v>249</v>
      </c>
      <c r="C78" s="5">
        <v>871</v>
      </c>
      <c r="D78" s="109" t="s">
        <v>35</v>
      </c>
      <c r="E78" s="109" t="s">
        <v>70</v>
      </c>
      <c r="F78" s="114" t="s">
        <v>236</v>
      </c>
      <c r="G78" s="115">
        <v>244</v>
      </c>
      <c r="H78" s="111">
        <v>770</v>
      </c>
      <c r="I78" s="111">
        <v>770</v>
      </c>
    </row>
    <row r="79" spans="1:9" ht="65.25" customHeight="1" hidden="1">
      <c r="A79" s="5"/>
      <c r="B79" s="75" t="s">
        <v>186</v>
      </c>
      <c r="C79" s="5">
        <v>871</v>
      </c>
      <c r="D79" s="9" t="s">
        <v>35</v>
      </c>
      <c r="E79" s="9" t="s">
        <v>70</v>
      </c>
      <c r="F79" s="73" t="s">
        <v>187</v>
      </c>
      <c r="G79" s="46">
        <v>244</v>
      </c>
      <c r="H79" s="70">
        <v>304</v>
      </c>
      <c r="I79" s="70"/>
    </row>
    <row r="80" spans="1:9" ht="31.5">
      <c r="A80" s="5"/>
      <c r="B80" s="75" t="s">
        <v>224</v>
      </c>
      <c r="C80" s="5">
        <v>871</v>
      </c>
      <c r="D80" s="9" t="s">
        <v>35</v>
      </c>
      <c r="E80" s="9" t="s">
        <v>70</v>
      </c>
      <c r="F80" s="73" t="s">
        <v>223</v>
      </c>
      <c r="G80" s="46"/>
      <c r="H80" s="70">
        <f>H81</f>
        <v>1100</v>
      </c>
      <c r="I80" s="70">
        <f>I81</f>
        <v>1067</v>
      </c>
    </row>
    <row r="81" spans="1:9" ht="31.5">
      <c r="A81" s="5"/>
      <c r="B81" s="75" t="s">
        <v>171</v>
      </c>
      <c r="C81" s="5">
        <v>871</v>
      </c>
      <c r="D81" s="9" t="s">
        <v>35</v>
      </c>
      <c r="E81" s="9" t="s">
        <v>70</v>
      </c>
      <c r="F81" s="73" t="s">
        <v>223</v>
      </c>
      <c r="G81" s="46">
        <v>244</v>
      </c>
      <c r="H81" s="70">
        <v>1100</v>
      </c>
      <c r="I81" s="70">
        <v>1067</v>
      </c>
    </row>
    <row r="82" spans="1:9" ht="47.25">
      <c r="A82" s="5"/>
      <c r="B82" s="75" t="s">
        <v>226</v>
      </c>
      <c r="C82" s="5">
        <v>871</v>
      </c>
      <c r="D82" s="9" t="s">
        <v>35</v>
      </c>
      <c r="E82" s="9" t="s">
        <v>70</v>
      </c>
      <c r="F82" s="73" t="s">
        <v>225</v>
      </c>
      <c r="G82" s="46"/>
      <c r="H82" s="70">
        <f>H83</f>
        <v>1368.4</v>
      </c>
      <c r="I82" s="70">
        <v>1347.4</v>
      </c>
    </row>
    <row r="83" spans="1:9" ht="31.5">
      <c r="A83" s="5"/>
      <c r="B83" s="75" t="s">
        <v>171</v>
      </c>
      <c r="C83" s="5">
        <v>871</v>
      </c>
      <c r="D83" s="9" t="s">
        <v>35</v>
      </c>
      <c r="E83" s="9" t="s">
        <v>70</v>
      </c>
      <c r="F83" s="73" t="s">
        <v>225</v>
      </c>
      <c r="G83" s="46">
        <v>244</v>
      </c>
      <c r="H83" s="70">
        <v>1368.4</v>
      </c>
      <c r="I83" s="70">
        <v>1347.4</v>
      </c>
    </row>
    <row r="84" spans="1:9" ht="12.75">
      <c r="A84" s="5"/>
      <c r="B84" s="146" t="s">
        <v>209</v>
      </c>
      <c r="C84" s="148">
        <v>871</v>
      </c>
      <c r="D84" s="147" t="s">
        <v>35</v>
      </c>
      <c r="E84" s="147" t="s">
        <v>210</v>
      </c>
      <c r="F84" s="128"/>
      <c r="G84" s="45"/>
      <c r="H84" s="71">
        <f>H85</f>
        <v>12.4</v>
      </c>
      <c r="I84" s="71">
        <f>I85</f>
        <v>12.4</v>
      </c>
    </row>
    <row r="85" spans="1:9" ht="60">
      <c r="A85" s="5"/>
      <c r="B85" s="143" t="s">
        <v>211</v>
      </c>
      <c r="C85" s="145">
        <v>871</v>
      </c>
      <c r="D85" s="9" t="s">
        <v>35</v>
      </c>
      <c r="E85" s="9" t="s">
        <v>210</v>
      </c>
      <c r="F85" s="73" t="s">
        <v>212</v>
      </c>
      <c r="G85" s="46"/>
      <c r="H85" s="70">
        <f>H86</f>
        <v>12.4</v>
      </c>
      <c r="I85" s="70">
        <f>I86</f>
        <v>12.4</v>
      </c>
    </row>
    <row r="86" spans="1:9" ht="12.75">
      <c r="A86" s="5"/>
      <c r="B86" s="143" t="s">
        <v>174</v>
      </c>
      <c r="C86" s="145">
        <v>871</v>
      </c>
      <c r="D86" s="9" t="s">
        <v>35</v>
      </c>
      <c r="E86" s="9" t="s">
        <v>210</v>
      </c>
      <c r="F86" s="73" t="s">
        <v>212</v>
      </c>
      <c r="G86" s="46">
        <v>540</v>
      </c>
      <c r="H86" s="70">
        <v>12.4</v>
      </c>
      <c r="I86" s="70">
        <v>12.4</v>
      </c>
    </row>
    <row r="87" spans="1:9" ht="14.25">
      <c r="A87" s="5"/>
      <c r="B87" s="4" t="s">
        <v>38</v>
      </c>
      <c r="C87" s="5">
        <v>871</v>
      </c>
      <c r="D87" s="2" t="s">
        <v>36</v>
      </c>
      <c r="E87" s="2" t="s">
        <v>23</v>
      </c>
      <c r="F87" s="2" t="s">
        <v>24</v>
      </c>
      <c r="G87" s="45" t="s">
        <v>22</v>
      </c>
      <c r="H87" s="116">
        <f>H88+H98+H109+H119</f>
        <v>4314.6</v>
      </c>
      <c r="I87" s="116">
        <f>I88+I98+I109+I119</f>
        <v>4148.200000000001</v>
      </c>
    </row>
    <row r="88" spans="1:9" ht="12.75">
      <c r="A88" s="5"/>
      <c r="B88" s="13" t="s">
        <v>39</v>
      </c>
      <c r="C88" s="5">
        <v>871</v>
      </c>
      <c r="D88" s="2" t="s">
        <v>36</v>
      </c>
      <c r="E88" s="2" t="s">
        <v>26</v>
      </c>
      <c r="F88" s="2" t="s">
        <v>24</v>
      </c>
      <c r="G88" s="45" t="s">
        <v>22</v>
      </c>
      <c r="H88" s="16">
        <f>H89+H94</f>
        <v>416.8</v>
      </c>
      <c r="I88" s="16">
        <f>I89+I94</f>
        <v>416.7</v>
      </c>
    </row>
    <row r="89" spans="1:9" ht="12.75">
      <c r="A89" s="5"/>
      <c r="B89" s="15" t="s">
        <v>89</v>
      </c>
      <c r="C89" s="5">
        <v>871</v>
      </c>
      <c r="D89" s="3" t="s">
        <v>36</v>
      </c>
      <c r="E89" s="3" t="s">
        <v>26</v>
      </c>
      <c r="F89" s="9" t="s">
        <v>74</v>
      </c>
      <c r="G89" s="46" t="s">
        <v>22</v>
      </c>
      <c r="H89" s="17">
        <f>H90+H92</f>
        <v>117.3</v>
      </c>
      <c r="I89" s="17">
        <f>I90+I92</f>
        <v>117.2</v>
      </c>
    </row>
    <row r="90" spans="1:9" ht="47.25">
      <c r="A90" s="5"/>
      <c r="B90" s="74" t="s">
        <v>116</v>
      </c>
      <c r="C90" s="5">
        <v>871</v>
      </c>
      <c r="D90" s="72" t="s">
        <v>36</v>
      </c>
      <c r="E90" s="72" t="s">
        <v>26</v>
      </c>
      <c r="F90" s="72" t="s">
        <v>118</v>
      </c>
      <c r="G90" s="110"/>
      <c r="H90" s="111">
        <f>H91</f>
        <v>117.3</v>
      </c>
      <c r="I90" s="111">
        <v>117.2</v>
      </c>
    </row>
    <row r="91" spans="1:9" ht="31.5">
      <c r="A91" s="5"/>
      <c r="B91" s="75" t="s">
        <v>170</v>
      </c>
      <c r="C91" s="5">
        <v>871</v>
      </c>
      <c r="D91" s="72" t="s">
        <v>36</v>
      </c>
      <c r="E91" s="72" t="s">
        <v>26</v>
      </c>
      <c r="F91" s="72" t="s">
        <v>118</v>
      </c>
      <c r="G91" s="112">
        <v>243</v>
      </c>
      <c r="H91" s="111">
        <v>117.3</v>
      </c>
      <c r="I91" s="111">
        <v>117.2</v>
      </c>
    </row>
    <row r="92" spans="1:9" ht="63" hidden="1">
      <c r="A92" s="5"/>
      <c r="B92" s="75" t="s">
        <v>195</v>
      </c>
      <c r="C92" s="5">
        <v>871</v>
      </c>
      <c r="D92" s="72" t="s">
        <v>36</v>
      </c>
      <c r="E92" s="72" t="s">
        <v>26</v>
      </c>
      <c r="F92" s="72" t="s">
        <v>120</v>
      </c>
      <c r="G92" s="110"/>
      <c r="H92" s="111"/>
      <c r="I92" s="111"/>
    </row>
    <row r="93" spans="1:9" ht="31.5" hidden="1">
      <c r="A93" s="5"/>
      <c r="B93" s="75" t="s">
        <v>171</v>
      </c>
      <c r="C93" s="5">
        <v>871</v>
      </c>
      <c r="D93" s="72" t="s">
        <v>36</v>
      </c>
      <c r="E93" s="72" t="s">
        <v>26</v>
      </c>
      <c r="F93" s="72" t="s">
        <v>120</v>
      </c>
      <c r="G93" s="112">
        <v>244</v>
      </c>
      <c r="H93" s="111"/>
      <c r="I93" s="111"/>
    </row>
    <row r="94" spans="1:9" ht="38.25">
      <c r="A94" s="5"/>
      <c r="B94" s="132" t="s">
        <v>196</v>
      </c>
      <c r="C94" s="5">
        <v>871</v>
      </c>
      <c r="D94" s="72" t="s">
        <v>36</v>
      </c>
      <c r="E94" s="72" t="s">
        <v>26</v>
      </c>
      <c r="F94" s="72" t="s">
        <v>197</v>
      </c>
      <c r="G94" s="112"/>
      <c r="H94" s="111">
        <f>H95+H96</f>
        <v>299.5</v>
      </c>
      <c r="I94" s="111">
        <f>I95+I96</f>
        <v>299.5</v>
      </c>
    </row>
    <row r="95" spans="1:9" ht="38.25" hidden="1">
      <c r="A95" s="5"/>
      <c r="B95" s="6" t="s">
        <v>198</v>
      </c>
      <c r="C95" s="5">
        <v>871</v>
      </c>
      <c r="D95" s="72" t="s">
        <v>36</v>
      </c>
      <c r="E95" s="72" t="s">
        <v>26</v>
      </c>
      <c r="F95" s="72" t="s">
        <v>199</v>
      </c>
      <c r="G95" s="112">
        <v>456</v>
      </c>
      <c r="H95" s="111"/>
      <c r="I95" s="111"/>
    </row>
    <row r="96" spans="1:9" ht="25.5">
      <c r="A96" s="5"/>
      <c r="B96" s="7" t="s">
        <v>217</v>
      </c>
      <c r="C96" s="5">
        <v>871</v>
      </c>
      <c r="D96" s="72" t="s">
        <v>36</v>
      </c>
      <c r="E96" s="72" t="s">
        <v>26</v>
      </c>
      <c r="F96" s="72" t="s">
        <v>218</v>
      </c>
      <c r="G96" s="112"/>
      <c r="H96" s="17">
        <f>H97</f>
        <v>299.5</v>
      </c>
      <c r="I96" s="17">
        <f>I97</f>
        <v>299.5</v>
      </c>
    </row>
    <row r="97" spans="1:9" ht="12.75">
      <c r="A97" s="5"/>
      <c r="B97" s="143" t="s">
        <v>174</v>
      </c>
      <c r="C97" s="5">
        <v>871</v>
      </c>
      <c r="D97" s="72" t="s">
        <v>36</v>
      </c>
      <c r="E97" s="72" t="s">
        <v>26</v>
      </c>
      <c r="F97" s="72" t="s">
        <v>218</v>
      </c>
      <c r="G97" s="185">
        <v>540</v>
      </c>
      <c r="H97" s="17">
        <v>299.5</v>
      </c>
      <c r="I97" s="17">
        <v>299.5</v>
      </c>
    </row>
    <row r="98" spans="1:9" ht="12.75">
      <c r="A98" s="5"/>
      <c r="B98" s="6" t="s">
        <v>15</v>
      </c>
      <c r="C98" s="158">
        <v>871</v>
      </c>
      <c r="D98" s="2" t="s">
        <v>36</v>
      </c>
      <c r="E98" s="14" t="s">
        <v>33</v>
      </c>
      <c r="F98" s="2"/>
      <c r="G98" s="45"/>
      <c r="H98" s="54">
        <f>H103+H99+H101+H108</f>
        <v>1694.3999999999999</v>
      </c>
      <c r="I98" s="16">
        <f>I103+I99+I101</f>
        <v>1533.4</v>
      </c>
    </row>
    <row r="99" spans="1:9" ht="12.75">
      <c r="A99" s="5"/>
      <c r="B99" s="7" t="s">
        <v>228</v>
      </c>
      <c r="C99" s="5">
        <v>871</v>
      </c>
      <c r="D99" s="3" t="s">
        <v>36</v>
      </c>
      <c r="E99" s="9" t="s">
        <v>33</v>
      </c>
      <c r="F99" s="3" t="s">
        <v>227</v>
      </c>
      <c r="G99" s="46"/>
      <c r="H99" s="17">
        <f>H100</f>
        <v>2.6</v>
      </c>
      <c r="I99" s="17">
        <f>I100</f>
        <v>2.6</v>
      </c>
    </row>
    <row r="100" spans="1:9" ht="25.5">
      <c r="A100" s="5"/>
      <c r="B100" s="7" t="s">
        <v>171</v>
      </c>
      <c r="C100" s="5">
        <v>871</v>
      </c>
      <c r="D100" s="3" t="s">
        <v>36</v>
      </c>
      <c r="E100" s="9" t="s">
        <v>33</v>
      </c>
      <c r="F100" s="3" t="s">
        <v>227</v>
      </c>
      <c r="G100" s="46">
        <v>244</v>
      </c>
      <c r="H100" s="17">
        <v>2.6</v>
      </c>
      <c r="I100" s="17">
        <v>2.6</v>
      </c>
    </row>
    <row r="101" spans="1:9" ht="25.5">
      <c r="A101" s="5"/>
      <c r="B101" s="7" t="s">
        <v>229</v>
      </c>
      <c r="C101" s="5">
        <v>871</v>
      </c>
      <c r="D101" s="3" t="s">
        <v>36</v>
      </c>
      <c r="E101" s="9" t="s">
        <v>33</v>
      </c>
      <c r="F101" s="3" t="s">
        <v>230</v>
      </c>
      <c r="G101" s="46"/>
      <c r="H101" s="17">
        <f>H102</f>
        <v>1105.1</v>
      </c>
      <c r="I101" s="17">
        <f>I102</f>
        <v>1105</v>
      </c>
    </row>
    <row r="102" spans="1:9" ht="25.5">
      <c r="A102" s="5"/>
      <c r="B102" s="7" t="s">
        <v>171</v>
      </c>
      <c r="C102" s="5">
        <v>871</v>
      </c>
      <c r="D102" s="3" t="s">
        <v>36</v>
      </c>
      <c r="E102" s="9" t="s">
        <v>33</v>
      </c>
      <c r="F102" s="3" t="s">
        <v>230</v>
      </c>
      <c r="G102" s="46">
        <v>244</v>
      </c>
      <c r="H102" s="17">
        <v>1105.1</v>
      </c>
      <c r="I102" s="17">
        <v>1105</v>
      </c>
    </row>
    <row r="103" spans="1:10" ht="12.75">
      <c r="A103" s="5"/>
      <c r="B103" s="7" t="s">
        <v>188</v>
      </c>
      <c r="C103" s="5">
        <v>871</v>
      </c>
      <c r="D103" s="3" t="s">
        <v>36</v>
      </c>
      <c r="E103" s="9" t="s">
        <v>33</v>
      </c>
      <c r="F103" s="3" t="s">
        <v>74</v>
      </c>
      <c r="G103" s="3"/>
      <c r="H103" s="20">
        <f>H104+H106</f>
        <v>326.7</v>
      </c>
      <c r="I103" s="20">
        <f>I104+I106+I108</f>
        <v>425.79999999999995</v>
      </c>
      <c r="J103" s="167"/>
    </row>
    <row r="104" spans="1:9" ht="63">
      <c r="A104" s="5"/>
      <c r="B104" s="74" t="s">
        <v>121</v>
      </c>
      <c r="C104" s="5">
        <v>871</v>
      </c>
      <c r="D104" s="72" t="s">
        <v>36</v>
      </c>
      <c r="E104" s="109" t="s">
        <v>33</v>
      </c>
      <c r="F104" s="72" t="s">
        <v>122</v>
      </c>
      <c r="G104" s="109"/>
      <c r="H104" s="117">
        <f>H105</f>
        <v>11.7</v>
      </c>
      <c r="I104" s="117">
        <v>11.4</v>
      </c>
    </row>
    <row r="105" spans="1:9" ht="31.5">
      <c r="A105" s="5"/>
      <c r="B105" s="75" t="s">
        <v>171</v>
      </c>
      <c r="C105" s="5">
        <v>871</v>
      </c>
      <c r="D105" s="72" t="s">
        <v>36</v>
      </c>
      <c r="E105" s="109" t="s">
        <v>33</v>
      </c>
      <c r="F105" s="72" t="s">
        <v>122</v>
      </c>
      <c r="G105" s="112">
        <v>244</v>
      </c>
      <c r="H105" s="117">
        <v>11.7</v>
      </c>
      <c r="I105" s="117">
        <v>11.4</v>
      </c>
    </row>
    <row r="106" spans="1:9" ht="47.25">
      <c r="A106" s="5"/>
      <c r="B106" s="75" t="s">
        <v>208</v>
      </c>
      <c r="C106" s="5">
        <v>871</v>
      </c>
      <c r="D106" s="3" t="s">
        <v>36</v>
      </c>
      <c r="E106" s="109" t="s">
        <v>33</v>
      </c>
      <c r="F106" s="72" t="s">
        <v>131</v>
      </c>
      <c r="G106" s="112"/>
      <c r="H106" s="117">
        <v>315</v>
      </c>
      <c r="I106" s="117">
        <f>I107</f>
        <v>314.8</v>
      </c>
    </row>
    <row r="107" spans="1:9" ht="31.5">
      <c r="A107" s="5"/>
      <c r="B107" s="75" t="s">
        <v>171</v>
      </c>
      <c r="C107" s="5">
        <v>871</v>
      </c>
      <c r="D107" s="3" t="s">
        <v>36</v>
      </c>
      <c r="E107" s="109" t="s">
        <v>33</v>
      </c>
      <c r="F107" s="72" t="s">
        <v>131</v>
      </c>
      <c r="G107" s="112">
        <v>244</v>
      </c>
      <c r="H107" s="117">
        <v>315.1</v>
      </c>
      <c r="I107" s="117">
        <v>314.8</v>
      </c>
    </row>
    <row r="108" spans="1:9" ht="62.25" customHeight="1">
      <c r="A108" s="5"/>
      <c r="B108" s="75" t="s">
        <v>250</v>
      </c>
      <c r="C108" s="5">
        <v>871</v>
      </c>
      <c r="D108" s="3" t="s">
        <v>36</v>
      </c>
      <c r="E108" s="109" t="s">
        <v>33</v>
      </c>
      <c r="F108" s="72" t="s">
        <v>239</v>
      </c>
      <c r="G108" s="112">
        <v>452</v>
      </c>
      <c r="H108" s="117">
        <v>260</v>
      </c>
      <c r="I108" s="117">
        <v>99.6</v>
      </c>
    </row>
    <row r="109" spans="1:9" ht="12.75">
      <c r="A109" s="5"/>
      <c r="B109" s="13" t="s">
        <v>16</v>
      </c>
      <c r="C109" s="5">
        <v>871</v>
      </c>
      <c r="D109" s="2" t="s">
        <v>36</v>
      </c>
      <c r="E109" s="2" t="s">
        <v>27</v>
      </c>
      <c r="F109" s="2" t="s">
        <v>24</v>
      </c>
      <c r="G109" s="45" t="s">
        <v>22</v>
      </c>
      <c r="H109" s="16">
        <f>H110</f>
        <v>1599.6000000000001</v>
      </c>
      <c r="I109" s="16">
        <f>I110</f>
        <v>1598.2</v>
      </c>
    </row>
    <row r="110" spans="1:9" ht="12.75">
      <c r="A110" s="5"/>
      <c r="B110" s="15" t="s">
        <v>89</v>
      </c>
      <c r="C110" s="5">
        <v>871</v>
      </c>
      <c r="D110" s="3" t="s">
        <v>36</v>
      </c>
      <c r="E110" s="3" t="s">
        <v>27</v>
      </c>
      <c r="F110" s="3" t="s">
        <v>74</v>
      </c>
      <c r="G110" s="46" t="s">
        <v>22</v>
      </c>
      <c r="H110" s="17">
        <f>H111+H113+H115+H117</f>
        <v>1599.6000000000001</v>
      </c>
      <c r="I110" s="17">
        <f>I111+I113+I115+I117</f>
        <v>1598.2</v>
      </c>
    </row>
    <row r="111" spans="1:9" ht="47.25">
      <c r="A111" s="5"/>
      <c r="B111" s="74" t="s">
        <v>112</v>
      </c>
      <c r="C111" s="5">
        <v>871</v>
      </c>
      <c r="D111" s="3" t="s">
        <v>36</v>
      </c>
      <c r="E111" s="3" t="s">
        <v>27</v>
      </c>
      <c r="F111" s="114" t="s">
        <v>110</v>
      </c>
      <c r="G111" s="115"/>
      <c r="H111" s="118">
        <f>H112</f>
        <v>1069.7</v>
      </c>
      <c r="I111" s="118">
        <f>I112</f>
        <v>1069.4</v>
      </c>
    </row>
    <row r="112" spans="1:9" ht="31.5">
      <c r="A112" s="5"/>
      <c r="B112" s="75" t="s">
        <v>171</v>
      </c>
      <c r="C112" s="5">
        <v>871</v>
      </c>
      <c r="D112" s="3" t="s">
        <v>36</v>
      </c>
      <c r="E112" s="3" t="s">
        <v>27</v>
      </c>
      <c r="F112" s="114" t="s">
        <v>110</v>
      </c>
      <c r="G112" s="112">
        <v>244</v>
      </c>
      <c r="H112" s="111">
        <f>Прил7!F115</f>
        <v>1069.7</v>
      </c>
      <c r="I112" s="111">
        <v>1069.4</v>
      </c>
    </row>
    <row r="113" spans="1:9" ht="47.25">
      <c r="A113" s="5"/>
      <c r="B113" s="75" t="s">
        <v>130</v>
      </c>
      <c r="C113" s="5">
        <v>871</v>
      </c>
      <c r="D113" s="3" t="s">
        <v>36</v>
      </c>
      <c r="E113" s="3" t="s">
        <v>27</v>
      </c>
      <c r="F113" s="72" t="s">
        <v>123</v>
      </c>
      <c r="G113" s="112"/>
      <c r="H113" s="117">
        <f>H114</f>
        <v>0</v>
      </c>
      <c r="I113" s="117">
        <f>I114</f>
        <v>0</v>
      </c>
    </row>
    <row r="114" spans="1:9" ht="31.5" hidden="1">
      <c r="A114" s="5"/>
      <c r="B114" s="75" t="s">
        <v>171</v>
      </c>
      <c r="C114" s="5">
        <v>871</v>
      </c>
      <c r="D114" s="3" t="s">
        <v>36</v>
      </c>
      <c r="E114" s="3" t="s">
        <v>27</v>
      </c>
      <c r="F114" s="72" t="s">
        <v>123</v>
      </c>
      <c r="G114" s="112">
        <v>244</v>
      </c>
      <c r="H114" s="117"/>
      <c r="I114" s="117"/>
    </row>
    <row r="115" spans="1:9" ht="63">
      <c r="A115" s="5"/>
      <c r="B115" s="75" t="s">
        <v>128</v>
      </c>
      <c r="C115" s="5">
        <v>871</v>
      </c>
      <c r="D115" s="3" t="s">
        <v>36</v>
      </c>
      <c r="E115" s="3" t="s">
        <v>27</v>
      </c>
      <c r="F115" s="72" t="s">
        <v>129</v>
      </c>
      <c r="G115" s="112"/>
      <c r="H115" s="117">
        <f>H116</f>
        <v>332.7</v>
      </c>
      <c r="I115" s="117">
        <f>I116</f>
        <v>331.6</v>
      </c>
    </row>
    <row r="116" spans="1:9" ht="31.5">
      <c r="A116" s="5"/>
      <c r="B116" s="75" t="s">
        <v>171</v>
      </c>
      <c r="C116" s="5">
        <v>871</v>
      </c>
      <c r="D116" s="3" t="s">
        <v>36</v>
      </c>
      <c r="E116" s="3" t="s">
        <v>27</v>
      </c>
      <c r="F116" s="72" t="s">
        <v>129</v>
      </c>
      <c r="G116" s="112">
        <v>244</v>
      </c>
      <c r="H116" s="117">
        <v>332.7</v>
      </c>
      <c r="I116" s="117">
        <v>331.6</v>
      </c>
    </row>
    <row r="117" spans="1:9" ht="78.75">
      <c r="A117" s="5"/>
      <c r="B117" s="75" t="s">
        <v>125</v>
      </c>
      <c r="C117" s="5">
        <v>871</v>
      </c>
      <c r="D117" s="3" t="s">
        <v>36</v>
      </c>
      <c r="E117" s="3" t="s">
        <v>27</v>
      </c>
      <c r="F117" s="73" t="s">
        <v>127</v>
      </c>
      <c r="G117" s="112"/>
      <c r="H117" s="117">
        <f>H118</f>
        <v>197.2</v>
      </c>
      <c r="I117" s="117">
        <f>I118</f>
        <v>197.2</v>
      </c>
    </row>
    <row r="118" spans="1:9" ht="31.5">
      <c r="A118" s="5"/>
      <c r="B118" s="75" t="s">
        <v>171</v>
      </c>
      <c r="C118" s="5">
        <v>871</v>
      </c>
      <c r="D118" s="3" t="s">
        <v>36</v>
      </c>
      <c r="E118" s="3" t="s">
        <v>27</v>
      </c>
      <c r="F118" s="73" t="s">
        <v>127</v>
      </c>
      <c r="G118" s="112">
        <v>244</v>
      </c>
      <c r="H118" s="117">
        <v>197.2</v>
      </c>
      <c r="I118" s="117">
        <v>197.2</v>
      </c>
    </row>
    <row r="119" spans="1:9" ht="25.5">
      <c r="A119" s="5"/>
      <c r="B119" s="13" t="s">
        <v>200</v>
      </c>
      <c r="C119" s="5">
        <v>871</v>
      </c>
      <c r="D119" s="2" t="s">
        <v>36</v>
      </c>
      <c r="E119" s="2" t="s">
        <v>36</v>
      </c>
      <c r="F119" s="2"/>
      <c r="G119" s="45"/>
      <c r="H119" s="16">
        <f>H120</f>
        <v>603.8000000000001</v>
      </c>
      <c r="I119" s="16">
        <f>I120+I122+I123+I124</f>
        <v>599.9000000000001</v>
      </c>
    </row>
    <row r="120" spans="1:9" ht="31.5">
      <c r="A120" s="5"/>
      <c r="B120" s="75" t="s">
        <v>48</v>
      </c>
      <c r="C120" s="5">
        <v>871</v>
      </c>
      <c r="D120" s="9" t="s">
        <v>36</v>
      </c>
      <c r="E120" s="9" t="s">
        <v>36</v>
      </c>
      <c r="F120" s="73" t="s">
        <v>201</v>
      </c>
      <c r="G120" s="112"/>
      <c r="H120" s="117">
        <f>SUM(H121:H124)</f>
        <v>603.8000000000001</v>
      </c>
      <c r="I120" s="117">
        <v>562.6</v>
      </c>
    </row>
    <row r="121" spans="1:9" ht="15">
      <c r="A121" s="5"/>
      <c r="B121" s="94" t="s">
        <v>168</v>
      </c>
      <c r="C121" s="5">
        <v>871</v>
      </c>
      <c r="D121" s="9" t="s">
        <v>36</v>
      </c>
      <c r="E121" s="9" t="s">
        <v>36</v>
      </c>
      <c r="F121" s="73" t="s">
        <v>201</v>
      </c>
      <c r="G121" s="46">
        <v>111</v>
      </c>
      <c r="H121" s="117">
        <v>566.3</v>
      </c>
      <c r="I121" s="117">
        <v>562.6</v>
      </c>
    </row>
    <row r="122" spans="1:9" ht="31.5">
      <c r="A122" s="5"/>
      <c r="B122" s="75" t="s">
        <v>169</v>
      </c>
      <c r="C122" s="5">
        <v>871</v>
      </c>
      <c r="D122" s="9" t="s">
        <v>36</v>
      </c>
      <c r="E122" s="9" t="s">
        <v>36</v>
      </c>
      <c r="F122" s="73" t="s">
        <v>201</v>
      </c>
      <c r="G122" s="46">
        <v>242</v>
      </c>
      <c r="H122" s="117">
        <v>32.2</v>
      </c>
      <c r="I122" s="117">
        <v>32.1</v>
      </c>
    </row>
    <row r="123" spans="1:9" ht="31.5">
      <c r="A123" s="5"/>
      <c r="B123" s="75" t="s">
        <v>171</v>
      </c>
      <c r="C123" s="5">
        <v>871</v>
      </c>
      <c r="D123" s="9" t="s">
        <v>36</v>
      </c>
      <c r="E123" s="9" t="s">
        <v>36</v>
      </c>
      <c r="F123" s="73" t="s">
        <v>201</v>
      </c>
      <c r="G123" s="46">
        <v>244</v>
      </c>
      <c r="H123" s="117">
        <v>5.2</v>
      </c>
      <c r="I123" s="117">
        <v>5.1</v>
      </c>
    </row>
    <row r="124" spans="1:9" ht="31.5">
      <c r="A124" s="5"/>
      <c r="B124" s="75" t="s">
        <v>172</v>
      </c>
      <c r="C124" s="5">
        <v>871</v>
      </c>
      <c r="D124" s="9" t="s">
        <v>36</v>
      </c>
      <c r="E124" s="9" t="s">
        <v>36</v>
      </c>
      <c r="F124" s="73" t="s">
        <v>201</v>
      </c>
      <c r="G124" s="46">
        <v>852</v>
      </c>
      <c r="H124" s="117">
        <v>0.1</v>
      </c>
      <c r="I124" s="117">
        <v>0.1</v>
      </c>
    </row>
    <row r="125" spans="1:9" ht="14.25">
      <c r="A125" s="5"/>
      <c r="B125" s="4" t="s">
        <v>104</v>
      </c>
      <c r="C125" s="5">
        <v>871</v>
      </c>
      <c r="D125" s="25" t="s">
        <v>40</v>
      </c>
      <c r="E125" s="25"/>
      <c r="F125" s="24"/>
      <c r="G125" s="24"/>
      <c r="H125" s="54">
        <f aca="true" t="shared" si="3" ref="H125:I127">H126</f>
        <v>14.3</v>
      </c>
      <c r="I125" s="54">
        <f t="shared" si="3"/>
        <v>14.2</v>
      </c>
    </row>
    <row r="126" spans="1:9" ht="25.5">
      <c r="A126" s="5"/>
      <c r="B126" s="144" t="s">
        <v>86</v>
      </c>
      <c r="C126" s="5">
        <v>871</v>
      </c>
      <c r="D126" s="14" t="s">
        <v>40</v>
      </c>
      <c r="E126" s="14" t="s">
        <v>36</v>
      </c>
      <c r="F126" s="2"/>
      <c r="G126" s="45"/>
      <c r="H126" s="16">
        <f t="shared" si="3"/>
        <v>14.3</v>
      </c>
      <c r="I126" s="16">
        <f t="shared" si="3"/>
        <v>14.2</v>
      </c>
    </row>
    <row r="127" spans="1:9" ht="12.75">
      <c r="A127" s="5"/>
      <c r="B127" s="15" t="s">
        <v>85</v>
      </c>
      <c r="C127" s="5">
        <v>871</v>
      </c>
      <c r="D127" s="22" t="s">
        <v>13</v>
      </c>
      <c r="E127" s="22" t="s">
        <v>36</v>
      </c>
      <c r="F127" s="23" t="s">
        <v>83</v>
      </c>
      <c r="G127" s="45"/>
      <c r="H127" s="16">
        <f t="shared" si="3"/>
        <v>14.3</v>
      </c>
      <c r="I127" s="16">
        <f t="shared" si="3"/>
        <v>14.2</v>
      </c>
    </row>
    <row r="128" spans="1:9" ht="12.75">
      <c r="A128" s="5"/>
      <c r="B128" s="59" t="s">
        <v>84</v>
      </c>
      <c r="C128" s="5">
        <v>871</v>
      </c>
      <c r="D128" s="22" t="s">
        <v>13</v>
      </c>
      <c r="E128" s="22" t="s">
        <v>36</v>
      </c>
      <c r="F128" s="23" t="s">
        <v>82</v>
      </c>
      <c r="G128" s="48"/>
      <c r="H128" s="17">
        <v>14.3</v>
      </c>
      <c r="I128" s="17">
        <v>14.2</v>
      </c>
    </row>
    <row r="129" spans="1:9" ht="31.5" hidden="1">
      <c r="A129" s="5"/>
      <c r="B129" s="75" t="s">
        <v>171</v>
      </c>
      <c r="C129" s="5">
        <v>871</v>
      </c>
      <c r="D129" s="22" t="s">
        <v>13</v>
      </c>
      <c r="E129" s="22" t="s">
        <v>36</v>
      </c>
      <c r="F129" s="23" t="s">
        <v>82</v>
      </c>
      <c r="G129" s="47" t="s">
        <v>181</v>
      </c>
      <c r="H129" s="20"/>
      <c r="I129" s="20"/>
    </row>
    <row r="130" spans="1:9" ht="14.25">
      <c r="A130" s="5"/>
      <c r="B130" s="4" t="s">
        <v>189</v>
      </c>
      <c r="C130" s="5">
        <v>871</v>
      </c>
      <c r="D130" s="25" t="s">
        <v>41</v>
      </c>
      <c r="E130" s="25"/>
      <c r="F130" s="24"/>
      <c r="G130" s="49"/>
      <c r="H130" s="16">
        <f>H131+H162</f>
        <v>2425.7</v>
      </c>
      <c r="I130" s="16">
        <f>I131+I162</f>
        <v>2423.1</v>
      </c>
    </row>
    <row r="131" spans="1:9" ht="12.75">
      <c r="A131" s="5"/>
      <c r="B131" s="6" t="s">
        <v>42</v>
      </c>
      <c r="C131" s="5">
        <v>871</v>
      </c>
      <c r="D131" s="2" t="s">
        <v>41</v>
      </c>
      <c r="E131" s="2" t="s">
        <v>26</v>
      </c>
      <c r="F131" s="2" t="s">
        <v>24</v>
      </c>
      <c r="G131" s="45" t="s">
        <v>22</v>
      </c>
      <c r="H131" s="16">
        <f>H132+H138+H141+H143+H145+H154+H158+H160+H152</f>
        <v>2415.7</v>
      </c>
      <c r="I131" s="16">
        <f>I132+I138+I141+I143+I145+I154+I158+I160+I152</f>
        <v>2413.1</v>
      </c>
    </row>
    <row r="132" spans="1:9" ht="25.5">
      <c r="A132" s="5"/>
      <c r="B132" s="6" t="s">
        <v>43</v>
      </c>
      <c r="C132" s="5">
        <v>871</v>
      </c>
      <c r="D132" s="2" t="s">
        <v>41</v>
      </c>
      <c r="E132" s="2" t="s">
        <v>26</v>
      </c>
      <c r="F132" s="2" t="s">
        <v>14</v>
      </c>
      <c r="G132" s="45"/>
      <c r="H132" s="16">
        <f>H133</f>
        <v>1514.1000000000001</v>
      </c>
      <c r="I132" s="16">
        <f>I133</f>
        <v>1513.7</v>
      </c>
    </row>
    <row r="133" spans="1:9" ht="12.75">
      <c r="A133" s="5"/>
      <c r="B133" s="7" t="s">
        <v>48</v>
      </c>
      <c r="C133" s="5">
        <v>871</v>
      </c>
      <c r="D133" s="3" t="s">
        <v>41</v>
      </c>
      <c r="E133" s="3" t="s">
        <v>26</v>
      </c>
      <c r="F133" s="3" t="s">
        <v>47</v>
      </c>
      <c r="G133" s="46"/>
      <c r="H133" s="17">
        <f>H134+H135+H136+H137</f>
        <v>1514.1000000000001</v>
      </c>
      <c r="I133" s="17">
        <f>I134+I135+I136+I137</f>
        <v>1513.7</v>
      </c>
    </row>
    <row r="134" spans="1:9" ht="15.75">
      <c r="A134" s="5"/>
      <c r="B134" s="75" t="s">
        <v>168</v>
      </c>
      <c r="C134" s="5">
        <v>871</v>
      </c>
      <c r="D134" s="3" t="s">
        <v>41</v>
      </c>
      <c r="E134" s="3" t="s">
        <v>26</v>
      </c>
      <c r="F134" s="3" t="s">
        <v>47</v>
      </c>
      <c r="G134" s="47" t="s">
        <v>190</v>
      </c>
      <c r="H134" s="17">
        <v>1108.7</v>
      </c>
      <c r="I134" s="17">
        <v>1108.6</v>
      </c>
    </row>
    <row r="135" spans="1:9" ht="31.5">
      <c r="A135" s="5"/>
      <c r="B135" s="75" t="s">
        <v>169</v>
      </c>
      <c r="C135" s="5">
        <v>871</v>
      </c>
      <c r="D135" s="3" t="s">
        <v>41</v>
      </c>
      <c r="E135" s="3" t="s">
        <v>26</v>
      </c>
      <c r="F135" s="3" t="s">
        <v>47</v>
      </c>
      <c r="G135" s="46">
        <v>242</v>
      </c>
      <c r="H135" s="17">
        <v>11.9</v>
      </c>
      <c r="I135" s="17">
        <v>11.9</v>
      </c>
    </row>
    <row r="136" spans="1:9" ht="31.5">
      <c r="A136" s="5"/>
      <c r="B136" s="75" t="s">
        <v>171</v>
      </c>
      <c r="C136" s="5">
        <v>871</v>
      </c>
      <c r="D136" s="3" t="s">
        <v>41</v>
      </c>
      <c r="E136" s="3" t="s">
        <v>26</v>
      </c>
      <c r="F136" s="3" t="s">
        <v>47</v>
      </c>
      <c r="G136" s="46">
        <v>244</v>
      </c>
      <c r="H136" s="17">
        <v>393.2</v>
      </c>
      <c r="I136" s="17">
        <v>392.9</v>
      </c>
    </row>
    <row r="137" spans="1:10" ht="31.5">
      <c r="A137" s="5"/>
      <c r="B137" s="75" t="s">
        <v>172</v>
      </c>
      <c r="C137" s="5">
        <v>871</v>
      </c>
      <c r="D137" s="3" t="s">
        <v>41</v>
      </c>
      <c r="E137" s="3" t="s">
        <v>26</v>
      </c>
      <c r="F137" s="3" t="s">
        <v>47</v>
      </c>
      <c r="G137" s="46">
        <v>852</v>
      </c>
      <c r="H137" s="19">
        <v>0.3</v>
      </c>
      <c r="I137" s="19">
        <v>0.3</v>
      </c>
      <c r="J137" s="167"/>
    </row>
    <row r="138" spans="1:9" ht="38.25">
      <c r="A138" s="5"/>
      <c r="B138" s="126" t="s">
        <v>49</v>
      </c>
      <c r="C138" s="5">
        <v>871</v>
      </c>
      <c r="D138" s="6" t="s">
        <v>41</v>
      </c>
      <c r="E138" s="6" t="s">
        <v>26</v>
      </c>
      <c r="F138" s="6" t="s">
        <v>213</v>
      </c>
      <c r="G138" s="135"/>
      <c r="H138" s="136">
        <f>H139</f>
        <v>20.3</v>
      </c>
      <c r="I138" s="136">
        <f>I139</f>
        <v>18.7</v>
      </c>
    </row>
    <row r="139" spans="1:9" ht="15.75">
      <c r="A139" s="5"/>
      <c r="B139" s="75" t="s">
        <v>168</v>
      </c>
      <c r="C139" s="5">
        <v>871</v>
      </c>
      <c r="D139" s="72" t="s">
        <v>41</v>
      </c>
      <c r="E139" s="72" t="s">
        <v>26</v>
      </c>
      <c r="F139" s="72" t="s">
        <v>213</v>
      </c>
      <c r="G139" s="119" t="s">
        <v>190</v>
      </c>
      <c r="H139" s="117">
        <v>20.3</v>
      </c>
      <c r="I139" s="117">
        <v>18.7</v>
      </c>
    </row>
    <row r="140" spans="1:9" ht="12.75">
      <c r="A140" s="5"/>
      <c r="B140" s="15" t="s">
        <v>89</v>
      </c>
      <c r="C140" s="5">
        <v>871</v>
      </c>
      <c r="D140" s="72" t="s">
        <v>41</v>
      </c>
      <c r="E140" s="72" t="s">
        <v>26</v>
      </c>
      <c r="F140" s="3" t="s">
        <v>74</v>
      </c>
      <c r="G140" s="109"/>
      <c r="H140" s="117"/>
      <c r="I140" s="117"/>
    </row>
    <row r="141" spans="1:9" ht="42.75" hidden="1">
      <c r="A141" s="5"/>
      <c r="B141" s="130" t="s">
        <v>113</v>
      </c>
      <c r="C141" s="5">
        <v>871</v>
      </c>
      <c r="D141" s="100" t="s">
        <v>41</v>
      </c>
      <c r="E141" s="100" t="s">
        <v>26</v>
      </c>
      <c r="F141" s="131" t="s">
        <v>111</v>
      </c>
      <c r="G141" s="140"/>
      <c r="H141" s="141">
        <f>H142</f>
        <v>0</v>
      </c>
      <c r="I141" s="141">
        <f>I142</f>
        <v>0</v>
      </c>
    </row>
    <row r="142" spans="1:9" ht="31.5" hidden="1">
      <c r="A142" s="5"/>
      <c r="B142" s="75" t="s">
        <v>171</v>
      </c>
      <c r="C142" s="5">
        <v>871</v>
      </c>
      <c r="D142" s="72" t="s">
        <v>41</v>
      </c>
      <c r="E142" s="72" t="s">
        <v>26</v>
      </c>
      <c r="F142" s="138" t="s">
        <v>111</v>
      </c>
      <c r="G142" s="109" t="s">
        <v>181</v>
      </c>
      <c r="H142" s="117"/>
      <c r="I142" s="117"/>
    </row>
    <row r="143" spans="1:9" ht="57" hidden="1">
      <c r="A143" s="5"/>
      <c r="B143" s="134" t="s">
        <v>130</v>
      </c>
      <c r="C143" s="5">
        <v>871</v>
      </c>
      <c r="D143" s="100" t="s">
        <v>41</v>
      </c>
      <c r="E143" s="100" t="s">
        <v>26</v>
      </c>
      <c r="F143" s="131" t="s">
        <v>123</v>
      </c>
      <c r="G143" s="140"/>
      <c r="H143" s="117"/>
      <c r="I143" s="117"/>
    </row>
    <row r="144" spans="1:9" ht="31.5" hidden="1">
      <c r="A144" s="5"/>
      <c r="B144" s="75" t="s">
        <v>171</v>
      </c>
      <c r="C144" s="5">
        <v>871</v>
      </c>
      <c r="D144" s="72" t="s">
        <v>41</v>
      </c>
      <c r="E144" s="72" t="s">
        <v>26</v>
      </c>
      <c r="F144" s="138" t="s">
        <v>123</v>
      </c>
      <c r="G144" s="109" t="s">
        <v>181</v>
      </c>
      <c r="H144" s="117"/>
      <c r="I144" s="117"/>
    </row>
    <row r="145" spans="1:9" ht="12.75">
      <c r="A145" s="5"/>
      <c r="B145" s="6" t="s">
        <v>63</v>
      </c>
      <c r="C145" s="5">
        <v>871</v>
      </c>
      <c r="D145" s="24" t="s">
        <v>41</v>
      </c>
      <c r="E145" s="24" t="s">
        <v>26</v>
      </c>
      <c r="F145" s="24" t="s">
        <v>64</v>
      </c>
      <c r="G145" s="53"/>
      <c r="H145" s="54">
        <f>H146</f>
        <v>565.5</v>
      </c>
      <c r="I145" s="54">
        <f>I146</f>
        <v>564.9</v>
      </c>
    </row>
    <row r="146" spans="1:9" ht="12.75">
      <c r="A146" s="5"/>
      <c r="B146" s="7" t="s">
        <v>48</v>
      </c>
      <c r="C146" s="5">
        <v>871</v>
      </c>
      <c r="D146" s="23" t="s">
        <v>41</v>
      </c>
      <c r="E146" s="23" t="s">
        <v>26</v>
      </c>
      <c r="F146" s="23" t="s">
        <v>65</v>
      </c>
      <c r="G146" s="52"/>
      <c r="H146" s="20">
        <f>SUM(H147:H150:H151)</f>
        <v>565.5</v>
      </c>
      <c r="I146" s="20">
        <f>SUM(I147:I150:I151)</f>
        <v>564.9</v>
      </c>
    </row>
    <row r="147" spans="1:9" ht="15.75">
      <c r="A147" s="5"/>
      <c r="B147" s="75" t="s">
        <v>168</v>
      </c>
      <c r="C147" s="5">
        <v>871</v>
      </c>
      <c r="D147" s="21" t="s">
        <v>41</v>
      </c>
      <c r="E147" s="21" t="s">
        <v>26</v>
      </c>
      <c r="F147" s="27" t="s">
        <v>65</v>
      </c>
      <c r="G147" s="47" t="s">
        <v>190</v>
      </c>
      <c r="H147" s="26">
        <v>534.3</v>
      </c>
      <c r="I147" s="26">
        <v>533.9</v>
      </c>
    </row>
    <row r="148" spans="1:9" ht="30.75" customHeight="1">
      <c r="A148" s="5"/>
      <c r="B148" s="75" t="s">
        <v>169</v>
      </c>
      <c r="C148" s="5">
        <v>871</v>
      </c>
      <c r="D148" s="21" t="s">
        <v>41</v>
      </c>
      <c r="E148" s="21" t="s">
        <v>26</v>
      </c>
      <c r="F148" s="27" t="s">
        <v>65</v>
      </c>
      <c r="G148" s="47" t="s">
        <v>178</v>
      </c>
      <c r="H148" s="26">
        <v>5</v>
      </c>
      <c r="I148" s="26">
        <v>4.9</v>
      </c>
    </row>
    <row r="149" spans="1:9" ht="31.5" hidden="1">
      <c r="A149" s="5"/>
      <c r="B149" s="75" t="s">
        <v>170</v>
      </c>
      <c r="C149" s="5">
        <v>871</v>
      </c>
      <c r="D149" s="21" t="s">
        <v>41</v>
      </c>
      <c r="E149" s="21" t="s">
        <v>26</v>
      </c>
      <c r="F149" s="27" t="s">
        <v>65</v>
      </c>
      <c r="G149" s="46">
        <v>243</v>
      </c>
      <c r="H149" s="26"/>
      <c r="I149" s="26"/>
    </row>
    <row r="150" spans="1:9" ht="31.5">
      <c r="A150" s="5"/>
      <c r="B150" s="75" t="s">
        <v>171</v>
      </c>
      <c r="C150" s="5">
        <v>871</v>
      </c>
      <c r="D150" s="21" t="s">
        <v>41</v>
      </c>
      <c r="E150" s="21" t="s">
        <v>26</v>
      </c>
      <c r="F150" s="27" t="s">
        <v>65</v>
      </c>
      <c r="G150" s="46">
        <v>244</v>
      </c>
      <c r="H150" s="26">
        <v>26</v>
      </c>
      <c r="I150" s="26">
        <v>25.9</v>
      </c>
    </row>
    <row r="151" spans="1:9" ht="15.75">
      <c r="A151" s="5"/>
      <c r="B151" s="75"/>
      <c r="C151" s="5">
        <v>871</v>
      </c>
      <c r="D151" s="21" t="s">
        <v>41</v>
      </c>
      <c r="E151" s="21" t="s">
        <v>26</v>
      </c>
      <c r="F151" s="27" t="s">
        <v>65</v>
      </c>
      <c r="G151" s="46">
        <v>852</v>
      </c>
      <c r="H151" s="26">
        <v>0.2</v>
      </c>
      <c r="I151" s="26">
        <v>0.2</v>
      </c>
    </row>
    <row r="152" spans="1:9" ht="31.5">
      <c r="A152" s="5"/>
      <c r="B152" s="127" t="s">
        <v>235</v>
      </c>
      <c r="C152" s="166">
        <v>871</v>
      </c>
      <c r="D152" s="100" t="s">
        <v>41</v>
      </c>
      <c r="E152" s="100" t="s">
        <v>26</v>
      </c>
      <c r="F152" s="24">
        <v>4400200</v>
      </c>
      <c r="G152" s="45"/>
      <c r="H152" s="54">
        <f>H153</f>
        <v>13.7</v>
      </c>
      <c r="I152" s="54">
        <f>I153</f>
        <v>13.7</v>
      </c>
    </row>
    <row r="153" spans="1:9" ht="15.75">
      <c r="A153" s="5"/>
      <c r="B153" s="75" t="s">
        <v>174</v>
      </c>
      <c r="C153" s="5">
        <v>871</v>
      </c>
      <c r="D153" s="21" t="s">
        <v>41</v>
      </c>
      <c r="E153" s="21" t="s">
        <v>26</v>
      </c>
      <c r="F153" s="27">
        <v>4400200</v>
      </c>
      <c r="G153" s="46">
        <v>244</v>
      </c>
      <c r="H153" s="26">
        <v>13.7</v>
      </c>
      <c r="I153" s="26">
        <v>13.7</v>
      </c>
    </row>
    <row r="154" spans="1:9" ht="40.5" hidden="1">
      <c r="A154" s="5"/>
      <c r="B154" s="120" t="s">
        <v>49</v>
      </c>
      <c r="C154" s="5">
        <v>871</v>
      </c>
      <c r="D154" s="121" t="s">
        <v>41</v>
      </c>
      <c r="E154" s="121" t="s">
        <v>26</v>
      </c>
      <c r="F154" s="6" t="s">
        <v>213</v>
      </c>
      <c r="G154" s="123"/>
      <c r="H154" s="124">
        <f>H155</f>
        <v>0</v>
      </c>
      <c r="I154" s="124">
        <f>I155</f>
        <v>0</v>
      </c>
    </row>
    <row r="155" spans="1:9" ht="15" customHeight="1" hidden="1">
      <c r="A155" s="5"/>
      <c r="B155" s="75" t="s">
        <v>168</v>
      </c>
      <c r="C155" s="5">
        <v>871</v>
      </c>
      <c r="D155" s="72" t="s">
        <v>41</v>
      </c>
      <c r="E155" s="72" t="s">
        <v>26</v>
      </c>
      <c r="F155" s="72" t="s">
        <v>213</v>
      </c>
      <c r="G155" s="119" t="s">
        <v>190</v>
      </c>
      <c r="H155" s="117"/>
      <c r="I155" s="117"/>
    </row>
    <row r="156" spans="1:9" ht="13.5" hidden="1">
      <c r="A156" s="5"/>
      <c r="B156" s="125" t="s">
        <v>68</v>
      </c>
      <c r="C156" s="5">
        <v>871</v>
      </c>
      <c r="D156" s="121" t="s">
        <v>41</v>
      </c>
      <c r="E156" s="121" t="s">
        <v>26</v>
      </c>
      <c r="F156" s="122" t="s">
        <v>65</v>
      </c>
      <c r="G156" s="123"/>
      <c r="H156" s="124">
        <f>H157</f>
        <v>0</v>
      </c>
      <c r="I156" s="124">
        <f>I157</f>
        <v>0</v>
      </c>
    </row>
    <row r="157" spans="1:9" ht="15.75" hidden="1">
      <c r="A157" s="5"/>
      <c r="B157" s="75" t="s">
        <v>168</v>
      </c>
      <c r="C157" s="5">
        <v>871</v>
      </c>
      <c r="D157" s="72" t="s">
        <v>41</v>
      </c>
      <c r="E157" s="72" t="s">
        <v>26</v>
      </c>
      <c r="F157" s="27" t="s">
        <v>65</v>
      </c>
      <c r="G157" s="119" t="s">
        <v>190</v>
      </c>
      <c r="H157" s="117"/>
      <c r="I157" s="117"/>
    </row>
    <row r="158" spans="1:9" ht="51">
      <c r="A158" s="5"/>
      <c r="B158" s="126" t="s">
        <v>191</v>
      </c>
      <c r="C158" s="5">
        <v>871</v>
      </c>
      <c r="D158" s="100" t="s">
        <v>41</v>
      </c>
      <c r="E158" s="100" t="s">
        <v>26</v>
      </c>
      <c r="F158" s="122" t="s">
        <v>214</v>
      </c>
      <c r="G158" s="142"/>
      <c r="H158" s="141">
        <v>290.1</v>
      </c>
      <c r="I158" s="141">
        <v>290.1</v>
      </c>
    </row>
    <row r="159" spans="1:9" ht="47.25">
      <c r="A159" s="5"/>
      <c r="B159" s="75" t="s">
        <v>192</v>
      </c>
      <c r="C159" s="5">
        <v>871</v>
      </c>
      <c r="D159" s="72" t="s">
        <v>41</v>
      </c>
      <c r="E159" s="72" t="s">
        <v>26</v>
      </c>
      <c r="F159" s="27" t="s">
        <v>214</v>
      </c>
      <c r="G159" s="119" t="s">
        <v>193</v>
      </c>
      <c r="H159" s="117">
        <v>290.1</v>
      </c>
      <c r="I159" s="117">
        <v>290.1</v>
      </c>
    </row>
    <row r="160" spans="1:9" ht="38.25">
      <c r="A160" s="5"/>
      <c r="B160" s="126" t="s">
        <v>231</v>
      </c>
      <c r="C160" s="5">
        <v>871</v>
      </c>
      <c r="D160" s="100" t="s">
        <v>41</v>
      </c>
      <c r="E160" s="100" t="s">
        <v>26</v>
      </c>
      <c r="F160" s="24" t="s">
        <v>232</v>
      </c>
      <c r="G160" s="142"/>
      <c r="H160" s="141">
        <f>H161</f>
        <v>12</v>
      </c>
      <c r="I160" s="141">
        <f>I161</f>
        <v>12</v>
      </c>
    </row>
    <row r="161" spans="1:9" ht="15.75">
      <c r="A161" s="5"/>
      <c r="B161" s="75" t="s">
        <v>168</v>
      </c>
      <c r="C161" s="5">
        <v>871</v>
      </c>
      <c r="D161" s="72" t="s">
        <v>41</v>
      </c>
      <c r="E161" s="72" t="s">
        <v>26</v>
      </c>
      <c r="F161" s="23" t="s">
        <v>232</v>
      </c>
      <c r="G161" s="119" t="s">
        <v>190</v>
      </c>
      <c r="H161" s="117">
        <v>12</v>
      </c>
      <c r="I161" s="117">
        <v>12</v>
      </c>
    </row>
    <row r="162" spans="1:9" ht="31.5">
      <c r="A162" s="5"/>
      <c r="B162" s="127" t="s">
        <v>202</v>
      </c>
      <c r="C162" s="5">
        <v>871</v>
      </c>
      <c r="D162" s="140" t="s">
        <v>41</v>
      </c>
      <c r="E162" s="140" t="s">
        <v>35</v>
      </c>
      <c r="F162" s="122"/>
      <c r="G162" s="142"/>
      <c r="H162" s="141">
        <f>H165+H163</f>
        <v>10</v>
      </c>
      <c r="I162" s="141">
        <f>I165+I163</f>
        <v>10</v>
      </c>
    </row>
    <row r="163" spans="1:9" ht="15">
      <c r="A163" s="5"/>
      <c r="B163" s="133" t="s">
        <v>234</v>
      </c>
      <c r="C163" s="5">
        <v>871</v>
      </c>
      <c r="D163" s="109" t="s">
        <v>41</v>
      </c>
      <c r="E163" s="109" t="s">
        <v>35</v>
      </c>
      <c r="F163" s="23" t="s">
        <v>233</v>
      </c>
      <c r="G163" s="142"/>
      <c r="H163" s="117">
        <f>H164</f>
        <v>10</v>
      </c>
      <c r="I163" s="117">
        <f>I164</f>
        <v>10</v>
      </c>
    </row>
    <row r="164" spans="1:9" ht="30">
      <c r="A164" s="5"/>
      <c r="B164" s="159" t="s">
        <v>171</v>
      </c>
      <c r="C164" s="5">
        <v>871</v>
      </c>
      <c r="D164" s="109" t="s">
        <v>41</v>
      </c>
      <c r="E164" s="109" t="s">
        <v>35</v>
      </c>
      <c r="F164" s="23" t="s">
        <v>233</v>
      </c>
      <c r="G164" s="119" t="s">
        <v>181</v>
      </c>
      <c r="H164" s="117">
        <v>10</v>
      </c>
      <c r="I164" s="117">
        <v>10</v>
      </c>
    </row>
    <row r="165" spans="1:9" ht="45" hidden="1">
      <c r="A165" s="5"/>
      <c r="B165" s="133" t="s">
        <v>117</v>
      </c>
      <c r="C165" s="5">
        <v>871</v>
      </c>
      <c r="D165" s="109" t="s">
        <v>41</v>
      </c>
      <c r="E165" s="109" t="s">
        <v>35</v>
      </c>
      <c r="F165" s="23" t="s">
        <v>119</v>
      </c>
      <c r="G165" s="119"/>
      <c r="H165" s="117"/>
      <c r="I165" s="117"/>
    </row>
    <row r="166" spans="1:9" ht="31.5" hidden="1">
      <c r="A166" s="5"/>
      <c r="B166" s="75" t="s">
        <v>171</v>
      </c>
      <c r="C166" s="5"/>
      <c r="D166" s="109"/>
      <c r="E166" s="109"/>
      <c r="F166" s="23"/>
      <c r="G166" s="119"/>
      <c r="H166" s="117"/>
      <c r="I166" s="117"/>
    </row>
    <row r="167" spans="1:9" ht="14.25">
      <c r="A167" s="5"/>
      <c r="B167" s="4" t="s">
        <v>194</v>
      </c>
      <c r="C167" s="5">
        <v>871</v>
      </c>
      <c r="D167" s="25" t="s">
        <v>69</v>
      </c>
      <c r="E167" s="25"/>
      <c r="F167" s="24"/>
      <c r="G167" s="24"/>
      <c r="H167" s="54">
        <f>H168</f>
        <v>0</v>
      </c>
      <c r="I167" s="54">
        <f>I168</f>
        <v>0</v>
      </c>
    </row>
    <row r="168" spans="1:9" ht="12.75">
      <c r="A168" s="5"/>
      <c r="B168" s="15" t="s">
        <v>203</v>
      </c>
      <c r="C168" s="5">
        <v>871</v>
      </c>
      <c r="D168" s="22" t="s">
        <v>69</v>
      </c>
      <c r="E168" s="22" t="s">
        <v>27</v>
      </c>
      <c r="F168" s="23"/>
      <c r="G168" s="23"/>
      <c r="H168" s="20">
        <f>H169</f>
        <v>0</v>
      </c>
      <c r="I168" s="20">
        <f>I169</f>
        <v>0</v>
      </c>
    </row>
    <row r="169" spans="1:9" ht="45" hidden="1">
      <c r="A169" s="5"/>
      <c r="B169" s="133" t="s">
        <v>117</v>
      </c>
      <c r="C169" s="5">
        <v>871</v>
      </c>
      <c r="D169" s="22" t="s">
        <v>69</v>
      </c>
      <c r="E169" s="22" t="s">
        <v>27</v>
      </c>
      <c r="F169" s="138" t="s">
        <v>119</v>
      </c>
      <c r="G169" s="23"/>
      <c r="H169" s="26"/>
      <c r="I169" s="26"/>
    </row>
    <row r="170" spans="1:9" ht="31.5" hidden="1">
      <c r="A170" s="5"/>
      <c r="B170" s="75" t="s">
        <v>171</v>
      </c>
      <c r="C170" s="5">
        <v>871</v>
      </c>
      <c r="D170" s="137" t="s">
        <v>69</v>
      </c>
      <c r="E170" s="137" t="s">
        <v>27</v>
      </c>
      <c r="F170" s="138" t="s">
        <v>119</v>
      </c>
      <c r="G170" s="139">
        <v>244</v>
      </c>
      <c r="H170" s="26"/>
      <c r="I170" s="26"/>
    </row>
    <row r="171" spans="4:9" ht="12.75">
      <c r="D171"/>
      <c r="E171"/>
      <c r="F171"/>
      <c r="G171"/>
      <c r="H171" s="51">
        <f>H14+H56+H61+H70+H87+H125+H130+H167</f>
        <v>17817.1</v>
      </c>
      <c r="I171" s="51">
        <f>I14+I56+I61+I70+I87+I125+I130+I167</f>
        <v>17269.2</v>
      </c>
    </row>
    <row r="172" spans="4:8" ht="12.75">
      <c r="D172"/>
      <c r="E172"/>
      <c r="F172"/>
      <c r="G172"/>
      <c r="H172"/>
    </row>
    <row r="173" spans="4:8" ht="12.75">
      <c r="D173"/>
      <c r="E173"/>
      <c r="F173"/>
      <c r="G173" s="56"/>
      <c r="H173" s="44"/>
    </row>
    <row r="174" spans="4:8" ht="12.75">
      <c r="D174"/>
      <c r="E174"/>
      <c r="F174"/>
      <c r="G174" s="56"/>
      <c r="H174" s="44"/>
    </row>
    <row r="175" spans="4:8" ht="12.75">
      <c r="D175"/>
      <c r="E175"/>
      <c r="F175"/>
      <c r="G175" s="56"/>
      <c r="H175" s="44"/>
    </row>
    <row r="176" spans="4:8" ht="12.75">
      <c r="D176"/>
      <c r="E176"/>
      <c r="F176"/>
      <c r="G176" s="56"/>
      <c r="H176" s="44"/>
    </row>
    <row r="177" spans="4:8" ht="12.75">
      <c r="D177"/>
      <c r="E177"/>
      <c r="F177"/>
      <c r="G177" s="56"/>
      <c r="H177" s="44"/>
    </row>
    <row r="178" spans="4:8" ht="12.75">
      <c r="D178"/>
      <c r="E178"/>
      <c r="F178"/>
      <c r="G178" s="56"/>
      <c r="H178" s="44"/>
    </row>
    <row r="179" spans="4:8" ht="12.75">
      <c r="D179"/>
      <c r="E179"/>
      <c r="F179"/>
      <c r="G179" s="56"/>
      <c r="H179" s="44"/>
    </row>
    <row r="180" spans="4:8" ht="12.75">
      <c r="D180"/>
      <c r="E180"/>
      <c r="F180"/>
      <c r="G180" s="56"/>
      <c r="H180" s="44"/>
    </row>
    <row r="181" spans="4:8" ht="12.75">
      <c r="D181"/>
      <c r="E181"/>
      <c r="F181"/>
      <c r="G181" s="56"/>
      <c r="H181" s="44"/>
    </row>
    <row r="182" spans="4:8" ht="12.75">
      <c r="D182"/>
      <c r="E182"/>
      <c r="F182"/>
      <c r="G182" s="56"/>
      <c r="H182" s="44"/>
    </row>
    <row r="183" spans="4:8" ht="12.75">
      <c r="D183"/>
      <c r="E183"/>
      <c r="F183"/>
      <c r="G183"/>
      <c r="H183" s="60"/>
    </row>
  </sheetData>
  <sheetProtection/>
  <mergeCells count="8">
    <mergeCell ref="B3:H3"/>
    <mergeCell ref="B4:H4"/>
    <mergeCell ref="F6:H6"/>
    <mergeCell ref="B5:H5"/>
    <mergeCell ref="C7:H7"/>
    <mergeCell ref="A10:H10"/>
    <mergeCell ref="A9:H9"/>
    <mergeCell ref="E8:H8"/>
  </mergeCells>
  <printOptions/>
  <pageMargins left="0.69" right="0.26" top="0.33" bottom="0.32" header="0.28" footer="0.17"/>
  <pageSetup horizontalDpi="600" verticalDpi="600" orientation="portrait" paperSize="9" scale="80" r:id="rId1"/>
  <headerFooter alignWithMargins="0">
    <oddFooter>&amp;R&amp;F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1:D27"/>
  <sheetViews>
    <sheetView zoomScalePageLayoutView="0" workbookViewId="0" topLeftCell="A1">
      <selection activeCell="D26" sqref="D26"/>
    </sheetView>
  </sheetViews>
  <sheetFormatPr defaultColWidth="9.140625" defaultRowHeight="12.75"/>
  <cols>
    <col min="1" max="1" width="23.140625" style="0" customWidth="1"/>
    <col min="2" max="2" width="49.421875" style="0" customWidth="1"/>
    <col min="3" max="3" width="20.8515625" style="0" customWidth="1"/>
  </cols>
  <sheetData>
    <row r="1" spans="1:3" ht="12.75">
      <c r="A1" s="151"/>
      <c r="B1" s="152"/>
      <c r="C1" s="152" t="s">
        <v>72</v>
      </c>
    </row>
    <row r="2" spans="1:3" ht="12.75">
      <c r="A2" s="177" t="s">
        <v>107</v>
      </c>
      <c r="B2" s="177"/>
      <c r="C2" s="177"/>
    </row>
    <row r="3" spans="1:3" ht="42" customHeight="1">
      <c r="A3" s="178" t="s">
        <v>219</v>
      </c>
      <c r="B3" s="178"/>
      <c r="C3" s="178"/>
    </row>
    <row r="4" spans="1:3" ht="12.75">
      <c r="A4" s="151"/>
      <c r="B4" s="175" t="s">
        <v>242</v>
      </c>
      <c r="C4" s="175"/>
    </row>
    <row r="5" spans="2:4" ht="12.75">
      <c r="B5" s="184" t="s">
        <v>135</v>
      </c>
      <c r="C5" s="184"/>
      <c r="D5" s="1"/>
    </row>
    <row r="6" spans="2:4" ht="45" customHeight="1">
      <c r="B6" s="176" t="s">
        <v>165</v>
      </c>
      <c r="C6" s="176"/>
      <c r="D6" s="35"/>
    </row>
    <row r="7" spans="2:4" ht="12.75">
      <c r="B7" s="175" t="s">
        <v>216</v>
      </c>
      <c r="C7" s="175"/>
      <c r="D7" s="1"/>
    </row>
    <row r="8" spans="1:3" ht="52.5" customHeight="1">
      <c r="A8" s="183" t="s">
        <v>166</v>
      </c>
      <c r="B8" s="183"/>
      <c r="C8" s="183"/>
    </row>
    <row r="10" ht="12.75">
      <c r="C10" t="s">
        <v>51</v>
      </c>
    </row>
    <row r="11" spans="1:3" ht="29.25" customHeight="1">
      <c r="A11" s="78" t="s">
        <v>136</v>
      </c>
      <c r="B11" s="78" t="s">
        <v>137</v>
      </c>
      <c r="C11" s="78" t="s">
        <v>75</v>
      </c>
    </row>
    <row r="12" spans="1:3" ht="47.25" hidden="1">
      <c r="A12" s="79"/>
      <c r="B12" s="77" t="s">
        <v>138</v>
      </c>
      <c r="C12" s="44"/>
    </row>
    <row r="13" spans="1:3" ht="0.75" customHeight="1" hidden="1">
      <c r="A13" s="80" t="s">
        <v>139</v>
      </c>
      <c r="B13" s="81" t="s">
        <v>140</v>
      </c>
      <c r="C13" s="82">
        <f>SUM(C14-C16)</f>
        <v>0</v>
      </c>
    </row>
    <row r="14" spans="1:3" ht="25.5" hidden="1">
      <c r="A14" s="83" t="s">
        <v>141</v>
      </c>
      <c r="B14" s="84" t="s">
        <v>142</v>
      </c>
      <c r="C14" s="85">
        <f>SUM(C15)</f>
        <v>0</v>
      </c>
    </row>
    <row r="15" spans="1:3" ht="25.5" hidden="1">
      <c r="A15" s="83" t="s">
        <v>143</v>
      </c>
      <c r="B15" s="84" t="s">
        <v>132</v>
      </c>
      <c r="C15" s="85"/>
    </row>
    <row r="16" spans="1:3" ht="25.5" hidden="1">
      <c r="A16" s="83" t="s">
        <v>144</v>
      </c>
      <c r="B16" s="84" t="s">
        <v>145</v>
      </c>
      <c r="C16" s="85">
        <f>SUM(C17)</f>
        <v>0</v>
      </c>
    </row>
    <row r="17" spans="1:3" ht="25.5" hidden="1">
      <c r="A17" s="83" t="s">
        <v>146</v>
      </c>
      <c r="B17" s="84" t="s">
        <v>147</v>
      </c>
      <c r="C17" s="85"/>
    </row>
    <row r="18" spans="1:3" ht="25.5">
      <c r="A18" s="80" t="s">
        <v>148</v>
      </c>
      <c r="B18" s="81" t="s">
        <v>149</v>
      </c>
      <c r="C18" s="82">
        <f>C23-C19</f>
        <v>461.8999999999978</v>
      </c>
    </row>
    <row r="19" spans="1:3" ht="12.75">
      <c r="A19" s="86" t="s">
        <v>150</v>
      </c>
      <c r="B19" s="87" t="s">
        <v>151</v>
      </c>
      <c r="C19" s="88">
        <v>17355.2</v>
      </c>
    </row>
    <row r="20" spans="1:3" ht="12.75">
      <c r="A20" s="86" t="s">
        <v>152</v>
      </c>
      <c r="B20" s="87" t="s">
        <v>153</v>
      </c>
      <c r="C20" s="88">
        <v>17355.2</v>
      </c>
    </row>
    <row r="21" spans="1:3" ht="12.75">
      <c r="A21" s="86" t="s">
        <v>154</v>
      </c>
      <c r="B21" s="87" t="s">
        <v>155</v>
      </c>
      <c r="C21" s="88">
        <v>17355.2</v>
      </c>
    </row>
    <row r="22" spans="1:3" ht="25.5">
      <c r="A22" s="86" t="s">
        <v>156</v>
      </c>
      <c r="B22" s="89" t="s">
        <v>133</v>
      </c>
      <c r="C22" s="90">
        <v>17355.2</v>
      </c>
    </row>
    <row r="23" spans="1:3" ht="12.75">
      <c r="A23" s="86" t="s">
        <v>157</v>
      </c>
      <c r="B23" s="87" t="s">
        <v>158</v>
      </c>
      <c r="C23" s="88">
        <v>17817.1</v>
      </c>
    </row>
    <row r="24" spans="1:3" ht="12.75">
      <c r="A24" s="86" t="s">
        <v>159</v>
      </c>
      <c r="B24" s="87" t="s">
        <v>160</v>
      </c>
      <c r="C24" s="88">
        <v>17817.1</v>
      </c>
    </row>
    <row r="25" spans="1:3" ht="12.75">
      <c r="A25" s="86" t="s">
        <v>161</v>
      </c>
      <c r="B25" s="87" t="s">
        <v>162</v>
      </c>
      <c r="C25" s="88">
        <v>17817.1</v>
      </c>
    </row>
    <row r="26" spans="1:3" ht="25.5">
      <c r="A26" s="86" t="s">
        <v>163</v>
      </c>
      <c r="B26" s="89" t="s">
        <v>134</v>
      </c>
      <c r="C26" s="88">
        <v>17817.1</v>
      </c>
    </row>
    <row r="27" spans="1:3" ht="0.75" customHeight="1">
      <c r="A27" s="91"/>
      <c r="B27" s="92" t="s">
        <v>164</v>
      </c>
      <c r="C27" s="93"/>
    </row>
  </sheetData>
  <sheetProtection/>
  <mergeCells count="7">
    <mergeCell ref="B6:C6"/>
    <mergeCell ref="B7:C7"/>
    <mergeCell ref="A8:C8"/>
    <mergeCell ref="A2:C2"/>
    <mergeCell ref="A3:C3"/>
    <mergeCell ref="B4:C4"/>
    <mergeCell ref="B5:C5"/>
  </mergeCells>
  <printOptions/>
  <pageMargins left="0.75" right="0.24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asfr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gena</dc:creator>
  <cp:keywords/>
  <dc:description/>
  <cp:lastModifiedBy>User</cp:lastModifiedBy>
  <cp:lastPrinted>2013-05-27T10:48:03Z</cp:lastPrinted>
  <dcterms:created xsi:type="dcterms:W3CDTF">2002-06-04T10:05:56Z</dcterms:created>
  <dcterms:modified xsi:type="dcterms:W3CDTF">2013-06-07T10:21:26Z</dcterms:modified>
  <cp:category/>
  <cp:version/>
  <cp:contentType/>
  <cp:contentStatus/>
</cp:coreProperties>
</file>