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10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 11" sheetId="11" r:id="rId11"/>
    <sheet name="Прил 12" sheetId="12" r:id="rId12"/>
    <sheet name="Прил 13" sheetId="13" r:id="rId13"/>
  </sheets>
  <definedNames>
    <definedName name="_xlnm.Print_Titles" localSheetId="9">'Прил10'!$7:$7</definedName>
    <definedName name="_xlnm.Print_Titles" localSheetId="6">'Прил7'!$8:$9</definedName>
    <definedName name="_xlnm.Print_Titles" localSheetId="7">'Прил8'!$8:$9</definedName>
    <definedName name="_xlnm.Print_Titles" localSheetId="8">'Прил9'!$7:$7</definedName>
  </definedNames>
  <calcPr fullCalcOnLoad="1"/>
</workbook>
</file>

<file path=xl/sharedStrings.xml><?xml version="1.0" encoding="utf-8"?>
<sst xmlns="http://schemas.openxmlformats.org/spreadsheetml/2006/main" count="2427" uniqueCount="370">
  <si>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</si>
  <si>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</si>
  <si>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</si>
  <si>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</si>
  <si>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</si>
  <si>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</si>
  <si>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</si>
  <si>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</si>
  <si>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</si>
  <si>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</si>
  <si>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</si>
  <si>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 xml:space="preserve">07 </t>
  </si>
  <si>
    <t>440 00 00</t>
  </si>
  <si>
    <t>Коммунальное хозяйство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</si>
  <si>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</si>
  <si>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</si>
  <si>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</si>
  <si>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</si>
  <si>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</si>
  <si>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</si>
  <si>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</si>
  <si>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</si>
  <si>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</si>
  <si>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</si>
  <si>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</si>
  <si>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</si>
  <si>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</si>
  <si>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</si>
  <si>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</si>
  <si>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</si>
  <si>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</si>
  <si>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</si>
  <si>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</si>
  <si>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</si>
  <si>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</si>
  <si>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</si>
  <si>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</si>
  <si>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</si>
  <si>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</si>
  <si>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</si>
  <si>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</si>
  <si>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</si>
  <si>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</si>
  <si>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</si>
  <si>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</si>
  <si>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</si>
  <si>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</si>
  <si>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</si>
  <si>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</si>
  <si>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</si>
  <si>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</si>
  <si>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</si>
  <si>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</si>
  <si>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</si>
  <si>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</si>
  <si>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</si>
  <si>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</si>
  <si>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</si>
  <si>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</si>
  <si>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</si>
  <si>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</si>
  <si>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</si>
  <si>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</si>
  <si>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создание, содержание и организация деятельности аварийно-спасательных служб</t>
  </si>
  <si>
    <t>521 06 04</t>
  </si>
  <si>
    <t>Код бюджетной классификации Российской Федерации</t>
  </si>
  <si>
    <t>главного администратора доходов</t>
  </si>
  <si>
    <t>Условно утвержденные расходы</t>
  </si>
  <si>
    <t>Библиотеки</t>
  </si>
  <si>
    <t>442 00 00</t>
  </si>
  <si>
    <t>442 99 00</t>
  </si>
  <si>
    <t>1 11 09045 10 0000 120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</si>
  <si>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</si>
  <si>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</si>
  <si>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</si>
  <si>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10</t>
  </si>
  <si>
    <t>УСЛОВНО УТВЕРЖДЕННЫЕ РАСХОДЫ</t>
  </si>
  <si>
    <t>09</t>
  </si>
  <si>
    <t>Приложение 5</t>
  </si>
  <si>
    <t>Приложение 7</t>
  </si>
  <si>
    <t>2 02 01001 10 0000 151</t>
  </si>
  <si>
    <t>Дотации бюджетам поселений на выравнивание бюджетной обеспеченности</t>
  </si>
  <si>
    <t>Приложение 3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</si>
  <si>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</si>
  <si>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</si>
  <si>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</si>
  <si>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</si>
  <si>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Обеспечение пожарной безопасности</t>
  </si>
  <si>
    <t>795 00 00</t>
  </si>
  <si>
    <t>Невыясненные поступления, зачисляемые в бюджеты поселений</t>
  </si>
  <si>
    <t>2 02 02999 10 0000 151</t>
  </si>
  <si>
    <t>Прочие субсидии бюджетам поселений</t>
  </si>
  <si>
    <t>851</t>
  </si>
  <si>
    <t>Администрация муниципального образования Щекинский район</t>
  </si>
  <si>
    <t>Формирование и исполнение бюджета</t>
  </si>
  <si>
    <t>Приложение 8</t>
  </si>
  <si>
    <t>Наименование программ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</si>
  <si>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</si>
  <si>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</si>
  <si>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2 08 05000 10 0000 180</t>
  </si>
  <si>
    <t>1 17 05050 10 0000 180</t>
  </si>
  <si>
    <t>Прочие неналоговые доходы бюджетов поселений</t>
  </si>
  <si>
    <t>Сумма на 2012 год</t>
  </si>
  <si>
    <t>Формирование и содержание муниципального  архива</t>
  </si>
  <si>
    <t>2012 год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</si>
  <si>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</si>
  <si>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</si>
  <si>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</si>
  <si>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</si>
  <si>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</si>
  <si>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</si>
  <si>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</si>
  <si>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</si>
  <si>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</si>
  <si>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</si>
  <si>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Вид расходов</t>
  </si>
  <si>
    <t>тыс.рублей</t>
  </si>
  <si>
    <t>2 02 04999 10 0000 151</t>
  </si>
  <si>
    <t>Прочие межбюджетные трансферты, передаваемые  бюджетам поселений</t>
  </si>
  <si>
    <t>НАЦИОНАЛЬНАЯ БЕЗОПАСНОСТЬ</t>
  </si>
  <si>
    <t xml:space="preserve">Целевые муниципальные программы 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</si>
  <si>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</si>
  <si>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</si>
  <si>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Наименование кодов классификации доходов</t>
  </si>
  <si>
    <t>850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</si>
  <si>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</si>
  <si>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</si>
  <si>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2 02 01003 10 0000 151</t>
  </si>
  <si>
    <t>Дотации бюджетам поселений на поддержку мер по обеспечению сбалансированности бюджетов</t>
  </si>
  <si>
    <t>Прочие дотации бюджетам поселений</t>
  </si>
  <si>
    <t>2 02 01999 10 0000 151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</si>
  <si>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</si>
  <si>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финансовый контроль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</si>
  <si>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</si>
  <si>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</si>
  <si>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</si>
  <si>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</si>
  <si>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</si>
  <si>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</si>
  <si>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</si>
  <si>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</si>
  <si>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</si>
  <si>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</si>
  <si>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</si>
  <si>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</si>
  <si>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</si>
  <si>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</si>
  <si>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</si>
  <si>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13</t>
  </si>
  <si>
    <t>Перечень вопросов межмуниципального характера</t>
  </si>
  <si>
    <t xml:space="preserve">к решению Собрания депутатов МО Ломинцевское </t>
  </si>
  <si>
    <t>Администрация муниципального образования Ломинцевское Щекинского района</t>
  </si>
  <si>
    <t>к решению Собрания депутатов МО Ломинцевское</t>
  </si>
  <si>
    <t>"О бюджете  муниципального образования МО Ломинцевское Щекинского района на 2012 год и плановый период 2013 и 2014годов"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</si>
  <si>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</si>
  <si>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</si>
  <si>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2013 год, тыс.руб.</t>
  </si>
  <si>
    <t>к решению Собрания представителей Щекинского района</t>
  </si>
  <si>
    <t xml:space="preserve">"О внесении изменений в решение Собрания представителей </t>
  </si>
  <si>
    <t>Щекинского района от 24.12.2009г. №10/103</t>
  </si>
  <si>
    <t>"О бюджете муниципального образования</t>
  </si>
  <si>
    <t>Щекинский район на 2010 год и плановый период 2011 и 2012 годов"</t>
  </si>
  <si>
    <t>от_____________________ №_________________</t>
  </si>
  <si>
    <t>"О бюджете муниципального образования Ломинцевское</t>
  </si>
  <si>
    <t>Перечень и коды главных администраторов доходов бюджета муниципального образования Ломинцевское Щекинского района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</si>
  <si>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</si>
  <si>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</si>
  <si>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</si>
  <si>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</si>
  <si>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</si>
  <si>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</si>
  <si>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</si>
  <si>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</si>
  <si>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</si>
  <si>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</si>
  <si>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1 17 01050 10 0000 180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</si>
  <si>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</si>
  <si>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</si>
  <si>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</si>
  <si>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</si>
  <si>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2 00 00000 00 0000 000</t>
  </si>
  <si>
    <t>000</t>
  </si>
  <si>
    <t>к решению Собрания депутатов МО Ломинцевское  "О бюджете  МО Ломинцевское Щекинского района на 2012 год и плановый период 2013 и 2014 годов"</t>
  </si>
  <si>
    <t>795 59 01</t>
  </si>
  <si>
    <t>795 59 02</t>
  </si>
  <si>
    <t>Муниципальная целевая программа "Организация освещения улиц МО Ломинцевское Щекинского района" на 2008-2012 годы"</t>
  </si>
  <si>
    <t>Муниципальная целевая программа "Пожарная безопасность  МО Ломинцевское Щекинского района" на 2011-2013 годы"</t>
  </si>
  <si>
    <t>Муниципальная программа "Проведение ремонта автомобильных дорог общего пользования местного значения на территории МО Ломинцевское Щекинского района на 2012-2014 годы"</t>
  </si>
  <si>
    <t>795 59 03</t>
  </si>
  <si>
    <t>Муниципальная программа "Капитальный ремонт жилого фонда МО Ломинцевское Щекинского района 2012-2014 годы"</t>
  </si>
  <si>
    <t>Муниципальная целевая программа "Социальная поддержка отдельных категорий граждан МО Ломинцевское Щекинского района на 2012-2014 годы"</t>
  </si>
  <si>
    <t>795 59 04</t>
  </si>
  <si>
    <t>795 59 05</t>
  </si>
  <si>
    <t>795 59 06</t>
  </si>
  <si>
    <t>Муниципальная программа "Улучшение качества питьевого водоснабжения населения МО Ломинцевское Щекинского района на 2011-2013 годы"</t>
  </si>
  <si>
    <t>795 59 07</t>
  </si>
  <si>
    <t>795 59 08</t>
  </si>
  <si>
    <t>Муниципальная целевая программа "Информатизации на 2012-2014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</si>
  <si>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2011-2013 годах"</t>
  </si>
  <si>
    <t>795 59 09</t>
  </si>
  <si>
    <t>795 59 10</t>
  </si>
  <si>
    <t>Целевая  муниципальная программа "Организация вывоза бытовых отходов и мусора в МО Ломинцевское Щекинского района в 2011-2013 годах"</t>
  </si>
  <si>
    <t>795 59 11</t>
  </si>
  <si>
    <t>Муниципальная программа энергосбережения и повышения энергетической эффективности в МО Ломинцевское Щекинского района на 2010-2012гг.</t>
  </si>
  <si>
    <t>795 59 12</t>
  </si>
  <si>
    <t>Щекинского района на 2012 год и плановый период 2013 и 2014 годов"</t>
  </si>
  <si>
    <t>Наименование главного администратора доходов бюджета муниципального образования</t>
  </si>
  <si>
    <t>Финансовое управление администрации муниципального образования  Щекинский район</t>
  </si>
  <si>
    <t>1 11 05013 10 0000 120</t>
  </si>
  <si>
    <t xml:space="preserve"> 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</si>
  <si>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</si>
  <si>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</si>
  <si>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</si>
  <si>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</si>
  <si>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</si>
  <si>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</si>
  <si>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2 19 05000 10 0000 151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</si>
  <si>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</si>
  <si>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</si>
  <si>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</si>
  <si>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</si>
  <si>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</si>
  <si>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</si>
  <si>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</si>
  <si>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</si>
  <si>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Нормативы распределения доходов в бюджет муниципального образования Ломинцевское Щекинского района, не установленные бюджетным законодательством Российской Федерации</t>
  </si>
  <si>
    <t>Нормативы распределения, (в процентах)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</si>
  <si>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</si>
  <si>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</si>
  <si>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"О бюджете  муниципального образования МО Ломинцевское Щекинского района на 2012 год и плановый период 2013 и 2014 годов"</t>
  </si>
  <si>
    <t>Код главы</t>
  </si>
  <si>
    <t>Код группы, подгруппы, статьи и вида источников</t>
  </si>
  <si>
    <t>01 02 00 00 10 0000 710</t>
  </si>
  <si>
    <t>Получение кредитов от кредитных организаций бюджетом поселений в валюте Российской Федерации</t>
  </si>
  <si>
    <t xml:space="preserve"> 01 02 00 00 10 0000 810</t>
  </si>
  <si>
    <t>Погашение бюджетом  поселения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</si>
  <si>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</si>
  <si>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местных бюджетов</t>
  </si>
  <si>
    <t>01 05 02 01 10 0000 610</t>
  </si>
  <si>
    <t>Уменьшение прочих остатков денежных средств местных бюджетов</t>
  </si>
  <si>
    <t>Перечень главных администраторов источников финансирования дефицита бюджета муниципального образования Ломинцевское</t>
  </si>
  <si>
    <t>Администрация муниципального образования Ломинцевское</t>
  </si>
  <si>
    <t>Межбюджетные трансферты, передаваемые из бюджета МО Ломинцевское в бюджет МО Щекинский район на осуществление части полномочий по решению вопросов местного значения бюджету МО Щекинский район на 2012 год</t>
  </si>
  <si>
    <t>Сумма на 2014 год</t>
  </si>
  <si>
    <t>РАСПРЕДЕЛЕНИЕ СРЕДСТВ, ПЕРЕДАВАЕМЫХ БЮДЖЕТУ МО ЩЕКИНСКИЙ РАЙОН ИЗ БЮДЖЕТА  МО ЛОМИНЦЕВСКОЕ  НА РЕШЕНИЕ ВОПРОСОВ МЕЖМУНИЦИПАЛЬНОГО ХАРАКТЕРА НА 2012 ГОД И ПЛАНОВЫЙ ПЕРИОД 2013- 2014г.г.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</si>
  <si>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гарниц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</si>
  <si>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Межбюджетные трансферты, передаваемые из бюджета  МО Щекинский район на осуществление части полномочий по решению вопросов местного значения бюджету МО Ломинцевское на 2012 год</t>
  </si>
  <si>
    <t>Приложение 13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</si>
  <si>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</si>
  <si>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</si>
  <si>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</si>
  <si>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</si>
  <si>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</si>
  <si>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</si>
  <si>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</si>
  <si>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</si>
  <si>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</si>
  <si>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</si>
  <si>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</si>
  <si>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</si>
  <si>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</si>
  <si>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</si>
  <si>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</si>
  <si>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</si>
  <si>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</si>
  <si>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</si>
  <si>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</si>
  <si>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</si>
  <si>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</si>
  <si>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</si>
  <si>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</si>
  <si>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</si>
  <si>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</si>
  <si>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</si>
  <si>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</si>
  <si>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</si>
  <si>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</si>
  <si>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к решению Собрания депутатов МО Ломинцевское "О бюджете  муниципального образования Ломинцевское Щекинского района на 2012 год и плановый период 2013и 2014 годов"</t>
  </si>
  <si>
    <t xml:space="preserve">Источники внутреннего финансирования дефицита бюджета муниципального образования Ломинцевское на 2012 год </t>
  </si>
  <si>
    <t>бюджетных ассигнований бюджета МО Ломинцевское на 2012 год  по разделам, подразделам, целевым статьям и видам расходов классификации расходов бюджетов Российской Федерации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</si>
  <si>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</si>
  <si>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</si>
  <si>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</si>
  <si>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</si>
  <si>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</si>
  <si>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</si>
  <si>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</si>
  <si>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</si>
  <si>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</si>
  <si>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</si>
  <si>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242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</si>
  <si>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</si>
  <si>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</si>
  <si>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</si>
  <si>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</si>
  <si>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</si>
  <si>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 xml:space="preserve">Дорожное хозяйство 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</si>
  <si>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</si>
  <si>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</si>
  <si>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</si>
  <si>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Целевые программы муниципальных образований</t>
  </si>
  <si>
    <t>КУЛЬТУРА И  КИНЕМАТОГРАФИЯ</t>
  </si>
  <si>
    <t>111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</si>
  <si>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</si>
  <si>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</si>
  <si>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</si>
  <si>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СОЦИАЛЬНАЯ  ПОЛИТИКА</t>
  </si>
  <si>
    <t>Муниципальная целевая программа "Социальная поддержка участников и инвалидов ВОВ  МО Ломинцевское Щекинского района на 2012-2014 годы"</t>
  </si>
  <si>
    <t>Обеспечение мероприятий по кап.ремонту многоквартирных домов за счет средств, поступивших от государственной корпорации Фонд содействия реформированию ЖКХ</t>
  </si>
  <si>
    <t>098 00 00</t>
  </si>
  <si>
    <t>Муниципальная адресная программа "Переселение граждан из аварийного жилищного фонда в Щекинском районе на 2011-2012 годы</t>
  </si>
  <si>
    <t>098 02 02</t>
  </si>
  <si>
    <t>Другие вопросы в области жилищно-коммунального хозяйства</t>
  </si>
  <si>
    <t>002 99 00</t>
  </si>
  <si>
    <t>00</t>
  </si>
  <si>
    <t>Другие вопросы в области культуры, кинематографии</t>
  </si>
  <si>
    <t>Социальное обеспечение населения</t>
  </si>
  <si>
    <t>Итого</t>
  </si>
  <si>
    <t>2014 год</t>
  </si>
  <si>
    <t>бюджетных ассигнований бюджета МО Ломинцевское на плановый период 2013и 2014  годов по разделам, подразделам, целевым статьям и видам расходов классификации расходов бюджетов Российской Федерации</t>
  </si>
  <si>
    <t>Приложение 12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</si>
  <si>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2013-2014 годах</t>
  </si>
  <si>
    <t>2014 год, тыс.руб.</t>
  </si>
  <si>
    <t>99</t>
  </si>
  <si>
    <t>999 00 00</t>
  </si>
  <si>
    <t>999</t>
  </si>
  <si>
    <t>на 2012год</t>
  </si>
  <si>
    <t>к решению Собрания депутатов МО Ломинцевское "О бюджете  МО Ломинцевское Щекинского района на 2012 год и плановый период 2013 и 2014 годов"</t>
  </si>
  <si>
    <t>на плановый период 2013 и 2014 годов</t>
  </si>
  <si>
    <t>Приложение 4</t>
  </si>
  <si>
    <t>092 03 04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</si>
  <si>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</si>
  <si>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</si>
  <si>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</si>
  <si>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Программа комплексного развития систем коммунальной инфраструктуры МО Ломинцевское Щекинского района на 2011-2015 годы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</si>
  <si>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</si>
  <si>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</si>
  <si>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</si>
  <si>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570 00 02</t>
  </si>
  <si>
    <t>520 83 25</t>
  </si>
  <si>
    <t>520 83 62</t>
  </si>
  <si>
    <t>520 83 54</t>
  </si>
  <si>
    <t>от 23 декабря 2011 года  № 44-1</t>
  </si>
  <si>
    <t>от 23 декабря 2011 года № 44-1</t>
  </si>
  <si>
    <t>от 23 декабря 2011года № 44-1</t>
  </si>
  <si>
    <t>от   23 декабря 2011года № 44-1</t>
  </si>
  <si>
    <t>от 23 декабря 2011г.  № 44-1</t>
  </si>
  <si>
    <t>от 23 декабря 2011года  № 44-1</t>
  </si>
  <si>
    <t>от 23  декабря 2011г.  № 44-1</t>
  </si>
  <si>
    <t>от 23  декабря 2011г.  №44-1</t>
  </si>
  <si>
    <t>Приложение 9</t>
  </si>
  <si>
    <t>от 23 декабря 2011г.№44-1</t>
  </si>
  <si>
    <t>Приложение10</t>
  </si>
  <si>
    <t>от  23 декабря 2011года № 44-1</t>
  </si>
  <si>
    <t>от 23 декабря 2011года №44-1</t>
  </si>
  <si>
    <t>от 23  декабря 2011года №44-1</t>
  </si>
  <si>
    <t>Муниципальная целевая программа "Пожарная безопасность  МО Ломинцевское Щекинского района" на 2011-2014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</si>
  <si>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2011-2014 годах"</t>
  </si>
  <si>
    <t>к решению Собрания депутатов МО Ломинцевское Щекинского района "Отчет об исполнении бюджета муниципального образования Ломинцевское Щекинского за 2012 год"</t>
  </si>
  <si>
    <t>ИСПОЛНЕНИЕ</t>
  </si>
  <si>
    <t>расходов бюджета муниципального образования Ломинцевскоена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за  2012 год</t>
  </si>
  <si>
    <t xml:space="preserve"> Утвержденный план на 2012 год тыс.руб.</t>
  </si>
  <si>
    <t>Исполнено за 2012 год тыс.руб.</t>
  </si>
  <si>
    <t>795 04 02</t>
  </si>
  <si>
    <t>795 12 00</t>
  </si>
  <si>
    <t>795 04 03</t>
  </si>
  <si>
    <t xml:space="preserve"> Муниципальная целевая программа содержание дорог местного значения вне границ населенных пунктов в границах муниципального района</t>
  </si>
  <si>
    <t>Долгосрочная целевая программа "Модернизация и капитальный ремонт объектов коммунальной инфраструктуры муниципального образования Щекинский район на 2012-2016 годы"</t>
  </si>
  <si>
    <t>Муниципальная целевая программа ремонт дорог общего пользования местного значения на 2012-2014 годы на территории Щекинского района</t>
  </si>
  <si>
    <t>от 30  мая  2013года № 64-1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</si>
</sst>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64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Arial"/>
      <family val="3"/>
    </font>
    <font>
      <sz val="11"/>
      <name val="Arial"/>
      <family val="3"/>
    </font>
    <font>
      <sz val="9"/>
      <name val="Arial"/>
      <family val="3"/>
    </font>
    <font>
      <b/>
      <sz val="11"/>
      <name val="Arial"/>
      <family val="2"/>
    </font>
    <font>
      <b/>
      <sz val="9"/>
      <name val="Times New Roman Cyr"/>
      <family val="1"/>
    </font>
    <font>
      <sz val="9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8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horizontal="right" wrapText="1"/>
    </xf>
    <xf numFmtId="169" fontId="0" fillId="0" borderId="10" xfId="0" applyNumberFormat="1" applyBorder="1" applyAlignment="1">
      <alignment/>
    </xf>
    <xf numFmtId="0" fontId="21" fillId="0" borderId="0" xfId="0" applyFont="1" applyBorder="1" applyAlignment="1">
      <alignment horizontal="right"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1" fontId="10" fillId="0" borderId="10" xfId="63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Alignment="1">
      <alignment horizontal="centerContinuous" vertical="center" wrapText="1"/>
    </xf>
    <xf numFmtId="172" fontId="16" fillId="0" borderId="10" xfId="63" applyNumberFormat="1" applyFont="1" applyFill="1" applyBorder="1" applyAlignment="1">
      <alignment vertical="center" textRotation="90" wrapText="1"/>
    </xf>
    <xf numFmtId="49" fontId="16" fillId="0" borderId="10" xfId="63" applyNumberFormat="1" applyFont="1" applyFill="1" applyBorder="1" applyAlignment="1">
      <alignment vertical="center" textRotation="90" wrapText="1"/>
    </xf>
    <xf numFmtId="0" fontId="8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2" fillId="0" borderId="17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49" fontId="15" fillId="0" borderId="10" xfId="63" applyNumberFormat="1" applyFont="1" applyFill="1" applyBorder="1" applyAlignment="1">
      <alignment horizontal="center" vertical="center" wrapText="1"/>
    </xf>
    <xf numFmtId="171" fontId="10" fillId="0" borderId="10" xfId="63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left" vertical="center" wrapText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vertical="center" wrapText="1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left" wrapText="1"/>
    </xf>
    <xf numFmtId="169" fontId="10" fillId="24" borderId="10" xfId="63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169" fontId="8" fillId="24" borderId="10" xfId="63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wrapText="1"/>
    </xf>
    <xf numFmtId="169" fontId="6" fillId="24" borderId="10" xfId="63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52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53" fillId="0" borderId="18" xfId="0" applyNumberFormat="1" applyFont="1" applyFill="1" applyBorder="1" applyAlignment="1">
      <alignment horizontal="right" vertical="center" wrapText="1"/>
    </xf>
    <xf numFmtId="49" fontId="54" fillId="0" borderId="17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49" fontId="55" fillId="0" borderId="17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49" fontId="54" fillId="0" borderId="17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68" fontId="8" fillId="0" borderId="10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/>
    </xf>
    <xf numFmtId="0" fontId="23" fillId="0" borderId="18" xfId="0" applyFont="1" applyFill="1" applyBorder="1" applyAlignment="1">
      <alignment/>
    </xf>
    <xf numFmtId="49" fontId="15" fillId="0" borderId="10" xfId="63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left" wrapText="1"/>
    </xf>
    <xf numFmtId="1" fontId="56" fillId="0" borderId="10" xfId="0" applyNumberFormat="1" applyFont="1" applyFill="1" applyBorder="1" applyAlignment="1">
      <alignment horizontal="right" vertical="center" wrapText="1"/>
    </xf>
    <xf numFmtId="1" fontId="57" fillId="0" borderId="10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Fill="1" applyBorder="1" applyAlignment="1">
      <alignment horizontal="right" vertical="center" wrapText="1"/>
    </xf>
    <xf numFmtId="169" fontId="56" fillId="0" borderId="10" xfId="0" applyNumberFormat="1" applyFont="1" applyFill="1" applyBorder="1" applyAlignment="1">
      <alignment/>
    </xf>
    <xf numFmtId="38" fontId="56" fillId="0" borderId="10" xfId="62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6" fillId="0" borderId="10" xfId="63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horizontal="right" wrapText="1"/>
    </xf>
    <xf numFmtId="0" fontId="58" fillId="0" borderId="17" xfId="0" applyFont="1" applyFill="1" applyBorder="1" applyAlignment="1">
      <alignment/>
    </xf>
    <xf numFmtId="168" fontId="16" fillId="0" borderId="10" xfId="0" applyNumberFormat="1" applyFont="1" applyFill="1" applyBorder="1" applyAlignment="1">
      <alignment horizontal="right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12" fillId="0" borderId="10" xfId="0" applyFont="1" applyBorder="1" applyAlignment="1">
      <alignment horizontal="centerContinuous" vertical="center"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0" applyFont="1" applyAlignment="1">
      <alignment/>
    </xf>
    <xf numFmtId="49" fontId="10" fillId="0" borderId="17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right" wrapText="1"/>
    </xf>
    <xf numFmtId="1" fontId="15" fillId="0" borderId="10" xfId="0" applyNumberFormat="1" applyFont="1" applyFill="1" applyBorder="1" applyAlignment="1">
      <alignment horizontal="right" wrapText="1"/>
    </xf>
    <xf numFmtId="0" fontId="60" fillId="0" borderId="17" xfId="0" applyFont="1" applyFill="1" applyBorder="1" applyAlignment="1">
      <alignment/>
    </xf>
    <xf numFmtId="168" fontId="15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 horizontal="right" vertical="center" wrapText="1"/>
    </xf>
    <xf numFmtId="0" fontId="60" fillId="0" borderId="17" xfId="0" applyFont="1" applyFill="1" applyBorder="1" applyAlignment="1">
      <alignment horizontal="right"/>
    </xf>
    <xf numFmtId="0" fontId="61" fillId="0" borderId="10" xfId="0" applyFont="1" applyBorder="1" applyAlignment="1">
      <alignment/>
    </xf>
    <xf numFmtId="177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60" fillId="0" borderId="17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wrapText="1"/>
    </xf>
    <xf numFmtId="49" fontId="16" fillId="0" borderId="10" xfId="63" applyNumberFormat="1" applyFont="1" applyFill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left" wrapText="1"/>
    </xf>
    <xf numFmtId="49" fontId="15" fillId="0" borderId="10" xfId="63" applyNumberFormat="1" applyFont="1" applyFill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2" fillId="0" borderId="10" xfId="0" applyFont="1" applyFill="1" applyBorder="1" applyAlignment="1">
      <alignment horizontal="left" wrapText="1"/>
    </xf>
    <xf numFmtId="49" fontId="62" fillId="0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49" fontId="16" fillId="0" borderId="10" xfId="63" applyNumberFormat="1" applyFont="1" applyFill="1" applyBorder="1" applyAlignment="1">
      <alignment horizontal="right" wrapText="1"/>
    </xf>
    <xf numFmtId="49" fontId="15" fillId="0" borderId="10" xfId="63" applyNumberFormat="1" applyFont="1" applyFill="1" applyBorder="1" applyAlignment="1">
      <alignment horizontal="right" wrapText="1"/>
    </xf>
    <xf numFmtId="49" fontId="16" fillId="0" borderId="21" xfId="63" applyNumberFormat="1" applyFont="1" applyFill="1" applyBorder="1" applyAlignment="1">
      <alignment horizontal="center" vertical="center" wrapText="1"/>
    </xf>
    <xf numFmtId="49" fontId="16" fillId="0" borderId="0" xfId="6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171" fontId="10" fillId="0" borderId="10" xfId="63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47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wrapText="1"/>
    </xf>
    <xf numFmtId="0" fontId="15" fillId="0" borderId="0" xfId="0" applyFont="1" applyBorder="1" applyAlignment="1">
      <alignment horizontal="right" vertical="justify"/>
    </xf>
    <xf numFmtId="0" fontId="5" fillId="0" borderId="0" xfId="0" applyFont="1" applyAlignment="1">
      <alignment horizontal="center" wrapText="1"/>
    </xf>
    <xf numFmtId="0" fontId="21" fillId="0" borderId="18" xfId="0" applyFont="1" applyBorder="1" applyAlignment="1">
      <alignment horizontal="right" vertical="justify"/>
    </xf>
    <xf numFmtId="0" fontId="47" fillId="0" borderId="1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1" fontId="10" fillId="0" borderId="22" xfId="63" applyNumberFormat="1" applyFont="1" applyFill="1" applyBorder="1" applyAlignment="1">
      <alignment horizontal="center" vertical="center" wrapText="1"/>
    </xf>
    <xf numFmtId="171" fontId="10" fillId="0" borderId="23" xfId="6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20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C60"/>
  <sheetViews>
    <sheetView zoomScalePageLayoutView="0" workbookViewId="0" topLeftCell="A43">
      <selection activeCell="F20" sqref="F20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63.8515625" style="0" customWidth="1"/>
  </cols>
  <sheetData>
    <row r="1" spans="1:3" ht="12.75" hidden="1">
      <c r="A1" s="98"/>
      <c r="B1" s="98"/>
      <c r="C1" s="99" t="s">
        <v>52</v>
      </c>
    </row>
    <row r="2" spans="1:3" ht="12.75" hidden="1">
      <c r="A2" s="246" t="s">
        <v>157</v>
      </c>
      <c r="B2" s="246"/>
      <c r="C2" s="246"/>
    </row>
    <row r="3" spans="1:3" ht="12.75" hidden="1">
      <c r="A3" s="246" t="s">
        <v>158</v>
      </c>
      <c r="B3" s="246"/>
      <c r="C3" s="246"/>
    </row>
    <row r="4" spans="1:3" ht="12.75" hidden="1">
      <c r="A4" s="246" t="s">
        <v>159</v>
      </c>
      <c r="B4" s="246"/>
      <c r="C4" s="246"/>
    </row>
    <row r="5" spans="1:3" ht="12.75" hidden="1">
      <c r="A5" s="246" t="s">
        <v>160</v>
      </c>
      <c r="B5" s="246"/>
      <c r="C5" s="246"/>
    </row>
    <row r="6" spans="1:3" ht="12.75" hidden="1">
      <c r="A6" s="246" t="s">
        <v>161</v>
      </c>
      <c r="B6" s="246"/>
      <c r="C6" s="246"/>
    </row>
    <row r="7" spans="1:3" ht="12.75" hidden="1">
      <c r="A7" s="246" t="s">
        <v>162</v>
      </c>
      <c r="B7" s="246"/>
      <c r="C7" s="246"/>
    </row>
    <row r="8" spans="1:3" ht="12.75" hidden="1">
      <c r="A8" s="1"/>
      <c r="B8" s="1"/>
      <c r="C8" s="1"/>
    </row>
    <row r="9" spans="1:3" ht="12.75" hidden="1">
      <c r="A9" s="1"/>
      <c r="B9" s="1"/>
      <c r="C9" s="1"/>
    </row>
    <row r="10" spans="1:3" ht="12.75">
      <c r="A10" s="100"/>
      <c r="B10" s="100"/>
      <c r="C10" s="101" t="s">
        <v>52</v>
      </c>
    </row>
    <row r="11" spans="1:3" ht="12.75">
      <c r="A11" s="247" t="s">
        <v>152</v>
      </c>
      <c r="B11" s="247"/>
      <c r="C11" s="247"/>
    </row>
    <row r="12" spans="1:3" ht="12.75">
      <c r="A12" s="247" t="s">
        <v>163</v>
      </c>
      <c r="B12" s="247"/>
      <c r="C12" s="247"/>
    </row>
    <row r="13" spans="1:3" ht="12.75">
      <c r="A13" s="247" t="s">
        <v>205</v>
      </c>
      <c r="B13" s="247"/>
      <c r="C13" s="247"/>
    </row>
    <row r="14" spans="1:3" ht="12.75">
      <c r="A14" s="247" t="s">
        <v>342</v>
      </c>
      <c r="B14" s="247"/>
      <c r="C14" s="247"/>
    </row>
    <row r="19" spans="1:3" ht="12.75" customHeight="1">
      <c r="A19" s="248" t="s">
        <v>164</v>
      </c>
      <c r="B19" s="248"/>
      <c r="C19" s="248"/>
    </row>
    <row r="20" spans="1:3" ht="24" customHeight="1">
      <c r="A20" s="249"/>
      <c r="B20" s="249"/>
      <c r="C20" s="249"/>
    </row>
    <row r="21" spans="1:3" ht="46.5" customHeight="1">
      <c r="A21" s="250" t="s">
        <v>65</v>
      </c>
      <c r="B21" s="251"/>
      <c r="C21" s="252" t="s">
        <v>206</v>
      </c>
    </row>
    <row r="22" spans="1:3" ht="12.75">
      <c r="A22" s="255" t="s">
        <v>66</v>
      </c>
      <c r="B22" s="256" t="s">
        <v>53</v>
      </c>
      <c r="C22" s="253"/>
    </row>
    <row r="23" spans="1:3" ht="25.5" customHeight="1">
      <c r="A23" s="255"/>
      <c r="B23" s="257"/>
      <c r="C23" s="254"/>
    </row>
    <row r="24" spans="1:3" ht="19.5" customHeight="1">
      <c r="A24" s="113" t="s">
        <v>165</v>
      </c>
      <c r="B24" s="258" t="s">
        <v>166</v>
      </c>
      <c r="C24" s="259"/>
    </row>
    <row r="25" spans="1:3" ht="15" customHeight="1">
      <c r="A25" s="114" t="s">
        <v>165</v>
      </c>
      <c r="B25" s="66" t="s">
        <v>167</v>
      </c>
      <c r="C25" s="115" t="s">
        <v>168</v>
      </c>
    </row>
    <row r="26" spans="1:3" ht="16.5" customHeight="1">
      <c r="A26" s="114" t="s">
        <v>165</v>
      </c>
      <c r="B26" s="116" t="s">
        <v>169</v>
      </c>
      <c r="C26" s="115" t="s">
        <v>170</v>
      </c>
    </row>
    <row r="27" spans="1:3" ht="12.75">
      <c r="A27" s="114" t="s">
        <v>165</v>
      </c>
      <c r="B27" s="116" t="s">
        <v>171</v>
      </c>
      <c r="C27" s="115" t="s">
        <v>172</v>
      </c>
    </row>
    <row r="28" spans="1:3" ht="15" customHeight="1">
      <c r="A28" s="114" t="s">
        <v>165</v>
      </c>
      <c r="B28" s="117" t="s">
        <v>173</v>
      </c>
      <c r="C28" s="115" t="s">
        <v>174</v>
      </c>
    </row>
    <row r="29" spans="1:3" ht="12.75" customHeight="1">
      <c r="A29" s="252">
        <v>850</v>
      </c>
      <c r="B29" s="260" t="s">
        <v>207</v>
      </c>
      <c r="C29" s="261"/>
    </row>
    <row r="30" spans="1:3" ht="18" customHeight="1">
      <c r="A30" s="254"/>
      <c r="B30" s="262"/>
      <c r="C30" s="263"/>
    </row>
    <row r="31" spans="1:3" ht="12.75">
      <c r="A31" s="114" t="s">
        <v>124</v>
      </c>
      <c r="B31" s="117" t="s">
        <v>175</v>
      </c>
      <c r="C31" s="118" t="s">
        <v>89</v>
      </c>
    </row>
    <row r="32" spans="1:3" ht="15.75" customHeight="1">
      <c r="A32" s="105">
        <v>850</v>
      </c>
      <c r="B32" s="105" t="s">
        <v>80</v>
      </c>
      <c r="C32" s="118" t="s">
        <v>81</v>
      </c>
    </row>
    <row r="33" spans="1:3" ht="24" customHeight="1">
      <c r="A33" s="114" t="s">
        <v>124</v>
      </c>
      <c r="B33" s="117" t="s">
        <v>127</v>
      </c>
      <c r="C33" s="118" t="s">
        <v>128</v>
      </c>
    </row>
    <row r="34" spans="1:3" ht="17.25" customHeight="1">
      <c r="A34" s="114" t="s">
        <v>124</v>
      </c>
      <c r="B34" s="117" t="s">
        <v>130</v>
      </c>
      <c r="C34" s="118" t="s">
        <v>129</v>
      </c>
    </row>
    <row r="35" spans="1:3" ht="63.75">
      <c r="A35" s="114" t="s">
        <v>124</v>
      </c>
      <c r="B35" s="117" t="s">
        <v>99</v>
      </c>
      <c r="C35" s="118" t="s">
        <v>131</v>
      </c>
    </row>
    <row r="36" spans="1:3" ht="12.75" customHeight="1">
      <c r="A36" s="252">
        <v>851</v>
      </c>
      <c r="B36" s="260" t="s">
        <v>93</v>
      </c>
      <c r="C36" s="261"/>
    </row>
    <row r="37" spans="1:3" ht="13.5" customHeight="1">
      <c r="A37" s="265"/>
      <c r="B37" s="262"/>
      <c r="C37" s="263"/>
    </row>
    <row r="38" spans="1:3" ht="51" customHeight="1">
      <c r="A38" s="103" t="s">
        <v>92</v>
      </c>
      <c r="B38" s="104" t="s">
        <v>208</v>
      </c>
      <c r="C38" s="118" t="s">
        <v>176</v>
      </c>
    </row>
    <row r="39" spans="1:3" ht="26.25" customHeight="1">
      <c r="A39" s="103" t="s">
        <v>92</v>
      </c>
      <c r="B39" s="104" t="s">
        <v>209</v>
      </c>
      <c r="C39" s="118" t="s">
        <v>177</v>
      </c>
    </row>
    <row r="40" spans="1:3" ht="30" customHeight="1">
      <c r="A40" s="102" t="s">
        <v>51</v>
      </c>
      <c r="B40" s="266" t="s">
        <v>151</v>
      </c>
      <c r="C40" s="259"/>
    </row>
    <row r="41" spans="1:3" ht="55.5" customHeight="1">
      <c r="A41" s="105">
        <v>871</v>
      </c>
      <c r="B41" s="105" t="s">
        <v>210</v>
      </c>
      <c r="C41" s="118" t="s">
        <v>211</v>
      </c>
    </row>
    <row r="42" spans="1:3" ht="53.25" customHeight="1">
      <c r="A42" s="105">
        <v>871</v>
      </c>
      <c r="B42" s="105" t="s">
        <v>71</v>
      </c>
      <c r="C42" s="118" t="s">
        <v>212</v>
      </c>
    </row>
    <row r="43" spans="1:3" ht="19.5" customHeight="1">
      <c r="A43" s="105">
        <v>871</v>
      </c>
      <c r="B43" s="105" t="s">
        <v>175</v>
      </c>
      <c r="C43" s="118" t="s">
        <v>89</v>
      </c>
    </row>
    <row r="44" spans="1:3" ht="19.5" customHeight="1">
      <c r="A44" s="105">
        <v>871</v>
      </c>
      <c r="B44" s="105" t="s">
        <v>100</v>
      </c>
      <c r="C44" s="118" t="s">
        <v>101</v>
      </c>
    </row>
    <row r="45" spans="1:3" ht="19.5" customHeight="1">
      <c r="A45" s="105" t="s">
        <v>51</v>
      </c>
      <c r="B45" s="105" t="s">
        <v>90</v>
      </c>
      <c r="C45" s="118" t="s">
        <v>91</v>
      </c>
    </row>
    <row r="46" spans="1:3" ht="24.75" customHeight="1">
      <c r="A46" s="103" t="s">
        <v>51</v>
      </c>
      <c r="B46" s="104" t="s">
        <v>97</v>
      </c>
      <c r="C46" s="119" t="s">
        <v>98</v>
      </c>
    </row>
    <row r="47" spans="1:3" ht="24.75" customHeight="1">
      <c r="A47" s="106">
        <v>871</v>
      </c>
      <c r="B47" s="106" t="s">
        <v>126</v>
      </c>
      <c r="C47" s="120" t="s">
        <v>125</v>
      </c>
    </row>
    <row r="48" spans="1:3" ht="24.75" customHeight="1">
      <c r="A48" s="106">
        <v>871</v>
      </c>
      <c r="B48" s="106" t="s">
        <v>223</v>
      </c>
      <c r="C48" s="120" t="s">
        <v>224</v>
      </c>
    </row>
    <row r="49" spans="1:3" ht="19.5" customHeight="1">
      <c r="A49" s="106" t="s">
        <v>51</v>
      </c>
      <c r="B49" s="106" t="s">
        <v>117</v>
      </c>
      <c r="C49" s="120" t="s">
        <v>118</v>
      </c>
    </row>
    <row r="50" spans="1:3" ht="24.75" customHeight="1">
      <c r="A50" s="106" t="s">
        <v>51</v>
      </c>
      <c r="B50" s="106" t="s">
        <v>213</v>
      </c>
      <c r="C50" s="120" t="s">
        <v>214</v>
      </c>
    </row>
    <row r="51" spans="1:3" ht="40.5" customHeight="1">
      <c r="A51" s="103" t="s">
        <v>51</v>
      </c>
      <c r="B51" s="104" t="s">
        <v>215</v>
      </c>
      <c r="C51" s="118" t="s">
        <v>178</v>
      </c>
    </row>
    <row r="52" spans="1:3" ht="30" customHeight="1">
      <c r="A52" s="103" t="s">
        <v>51</v>
      </c>
      <c r="B52" s="104" t="s">
        <v>216</v>
      </c>
      <c r="C52" s="118" t="s">
        <v>179</v>
      </c>
    </row>
    <row r="53" spans="1:3" ht="25.5" customHeight="1">
      <c r="A53" s="103" t="s">
        <v>51</v>
      </c>
      <c r="B53" s="104" t="s">
        <v>217</v>
      </c>
      <c r="C53" s="121" t="s">
        <v>218</v>
      </c>
    </row>
    <row r="54" spans="1:3" ht="17.25" customHeight="1">
      <c r="A54" s="103" t="s">
        <v>51</v>
      </c>
      <c r="B54" s="104" t="s">
        <v>219</v>
      </c>
      <c r="C54" s="121" t="s">
        <v>220</v>
      </c>
    </row>
    <row r="55" spans="1:3" ht="15" customHeight="1">
      <c r="A55" s="103" t="s">
        <v>51</v>
      </c>
      <c r="B55" s="104" t="s">
        <v>175</v>
      </c>
      <c r="C55" s="118" t="s">
        <v>89</v>
      </c>
    </row>
    <row r="56" spans="1:3" ht="15.75" customHeight="1">
      <c r="A56" s="103" t="s">
        <v>51</v>
      </c>
      <c r="B56" s="104" t="s">
        <v>180</v>
      </c>
      <c r="C56" s="122" t="s">
        <v>221</v>
      </c>
    </row>
    <row r="57" ht="18" customHeight="1"/>
    <row r="58" spans="1:3" ht="37.5" customHeight="1">
      <c r="A58" s="264" t="s">
        <v>222</v>
      </c>
      <c r="B58" s="264"/>
      <c r="C58" s="264"/>
    </row>
    <row r="59" ht="15.75" customHeight="1"/>
    <row r="60" spans="1:3" ht="15" customHeight="1">
      <c r="A60" s="264"/>
      <c r="B60" s="264"/>
      <c r="C60" s="264"/>
    </row>
  </sheetData>
  <sheetProtection/>
  <mergeCells count="23">
    <mergeCell ref="A60:C60"/>
    <mergeCell ref="A36:A37"/>
    <mergeCell ref="B36:C37"/>
    <mergeCell ref="B40:C40"/>
    <mergeCell ref="B24:C24"/>
    <mergeCell ref="A29:A30"/>
    <mergeCell ref="B29:C30"/>
    <mergeCell ref="A58:C58"/>
    <mergeCell ref="A19:C20"/>
    <mergeCell ref="A21:B21"/>
    <mergeCell ref="C21:C23"/>
    <mergeCell ref="A22:A23"/>
    <mergeCell ref="B22:B23"/>
    <mergeCell ref="A11:C11"/>
    <mergeCell ref="A12:C12"/>
    <mergeCell ref="A13:C13"/>
    <mergeCell ref="A14:C14"/>
    <mergeCell ref="A7:C7"/>
    <mergeCell ref="A2:C2"/>
    <mergeCell ref="A3:C3"/>
    <mergeCell ref="A4:C4"/>
    <mergeCell ref="A5:C5"/>
    <mergeCell ref="A6:C6"/>
  </mergeCells>
  <printOptions/>
  <pageMargins left="1.07" right="0.27" top="0.27" bottom="0.3" header="0.21" footer="0.2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I127"/>
  <sheetViews>
    <sheetView zoomScalePageLayoutView="0" workbookViewId="0" topLeftCell="A7">
      <selection activeCell="L14" sqref="L14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spans="6:9" ht="12.75">
      <c r="F1" s="1" t="s">
        <v>352</v>
      </c>
      <c r="I1" s="1">
        <v>10</v>
      </c>
    </row>
    <row r="2" spans="3:8" ht="51" customHeight="1">
      <c r="C2" s="244" t="s">
        <v>327</v>
      </c>
      <c r="D2" s="244"/>
      <c r="E2" s="244"/>
      <c r="F2" s="244"/>
      <c r="G2" s="244"/>
      <c r="H2" s="244"/>
    </row>
    <row r="3" spans="5:8" ht="12.75">
      <c r="E3" s="243" t="s">
        <v>353</v>
      </c>
      <c r="F3" s="243"/>
      <c r="G3" s="243"/>
      <c r="H3" s="243"/>
    </row>
    <row r="4" spans="1:9" ht="15.75">
      <c r="A4" s="282" t="s">
        <v>154</v>
      </c>
      <c r="B4" s="282"/>
      <c r="C4" s="282"/>
      <c r="D4" s="282"/>
      <c r="E4" s="282"/>
      <c r="F4" s="282"/>
      <c r="G4" s="282"/>
      <c r="H4" s="282"/>
      <c r="I4" s="282"/>
    </row>
    <row r="5" spans="1:8" ht="15.75">
      <c r="A5" s="282" t="s">
        <v>328</v>
      </c>
      <c r="B5" s="282"/>
      <c r="C5" s="282"/>
      <c r="D5" s="282"/>
      <c r="E5" s="282"/>
      <c r="F5" s="282"/>
      <c r="G5" s="282"/>
      <c r="H5" s="282"/>
    </row>
    <row r="6" ht="12.75">
      <c r="H6" s="1" t="s">
        <v>49</v>
      </c>
    </row>
    <row r="7" spans="1:9" ht="72" customHeight="1">
      <c r="A7" s="10" t="s">
        <v>15</v>
      </c>
      <c r="B7" s="64" t="s">
        <v>16</v>
      </c>
      <c r="C7" s="10" t="s">
        <v>48</v>
      </c>
      <c r="D7" s="10" t="s">
        <v>17</v>
      </c>
      <c r="E7" s="10" t="s">
        <v>50</v>
      </c>
      <c r="F7" s="10" t="s">
        <v>18</v>
      </c>
      <c r="G7" s="10" t="s">
        <v>19</v>
      </c>
      <c r="H7" s="63" t="s">
        <v>147</v>
      </c>
      <c r="I7" s="63" t="s">
        <v>318</v>
      </c>
    </row>
    <row r="8" spans="1:9" ht="22.5" customHeight="1">
      <c r="A8" s="29">
        <v>1</v>
      </c>
      <c r="B8" s="30" t="s">
        <v>155</v>
      </c>
      <c r="C8" s="31">
        <v>871</v>
      </c>
      <c r="D8" s="32" t="s">
        <v>21</v>
      </c>
      <c r="E8" s="32" t="s">
        <v>21</v>
      </c>
      <c r="F8" s="32" t="s">
        <v>22</v>
      </c>
      <c r="G8" s="32" t="s">
        <v>20</v>
      </c>
      <c r="H8" s="33">
        <f>H114</f>
        <v>11559.199999999999</v>
      </c>
      <c r="I8" s="33">
        <f>I114</f>
        <v>11794.400000000001</v>
      </c>
    </row>
    <row r="9" spans="1:9" ht="14.25">
      <c r="A9" s="5"/>
      <c r="B9" s="4" t="s">
        <v>23</v>
      </c>
      <c r="C9" s="230">
        <v>871</v>
      </c>
      <c r="D9" s="2" t="s">
        <v>24</v>
      </c>
      <c r="E9" s="2" t="s">
        <v>21</v>
      </c>
      <c r="F9" s="2" t="s">
        <v>22</v>
      </c>
      <c r="G9" s="49" t="s">
        <v>20</v>
      </c>
      <c r="H9" s="16">
        <f>H10+H14+H29+H33</f>
        <v>2996.3999999999996</v>
      </c>
      <c r="I9" s="16">
        <f>I10+I14+I29+I33</f>
        <v>3778.8</v>
      </c>
    </row>
    <row r="10" spans="1:9" ht="25.5">
      <c r="A10" s="5"/>
      <c r="B10" s="6" t="s">
        <v>30</v>
      </c>
      <c r="C10" s="230">
        <v>871</v>
      </c>
      <c r="D10" s="2" t="s">
        <v>24</v>
      </c>
      <c r="E10" s="2" t="s">
        <v>31</v>
      </c>
      <c r="F10" s="2" t="s">
        <v>22</v>
      </c>
      <c r="G10" s="2" t="s">
        <v>20</v>
      </c>
      <c r="H10" s="90">
        <f aca="true" t="shared" si="0" ref="H10:I12">H11</f>
        <v>524.2</v>
      </c>
      <c r="I10" s="90">
        <f t="shared" si="0"/>
        <v>524.2</v>
      </c>
    </row>
    <row r="11" spans="1:9" ht="38.25">
      <c r="A11" s="5"/>
      <c r="B11" s="7" t="s">
        <v>26</v>
      </c>
      <c r="C11" s="230">
        <v>871</v>
      </c>
      <c r="D11" s="3" t="s">
        <v>24</v>
      </c>
      <c r="E11" s="3" t="s">
        <v>31</v>
      </c>
      <c r="F11" s="3" t="s">
        <v>27</v>
      </c>
      <c r="G11" s="3" t="s">
        <v>20</v>
      </c>
      <c r="H11" s="34">
        <f t="shared" si="0"/>
        <v>524.2</v>
      </c>
      <c r="I11" s="34">
        <f t="shared" si="0"/>
        <v>524.2</v>
      </c>
    </row>
    <row r="12" spans="1:9" ht="12.75">
      <c r="A12" s="5"/>
      <c r="B12" s="8" t="s">
        <v>1</v>
      </c>
      <c r="C12" s="230">
        <v>871</v>
      </c>
      <c r="D12" s="3" t="s">
        <v>24</v>
      </c>
      <c r="E12" s="3" t="s">
        <v>31</v>
      </c>
      <c r="F12" s="9" t="s">
        <v>0</v>
      </c>
      <c r="G12" s="3" t="s">
        <v>20</v>
      </c>
      <c r="H12" s="34">
        <f t="shared" si="0"/>
        <v>524.2</v>
      </c>
      <c r="I12" s="34">
        <f t="shared" si="0"/>
        <v>524.2</v>
      </c>
    </row>
    <row r="13" spans="1:9" ht="15">
      <c r="A13" s="5"/>
      <c r="B13" s="157" t="s">
        <v>280</v>
      </c>
      <c r="C13" s="230">
        <v>871</v>
      </c>
      <c r="D13" s="3" t="s">
        <v>24</v>
      </c>
      <c r="E13" s="3" t="s">
        <v>31</v>
      </c>
      <c r="F13" s="9" t="s">
        <v>0</v>
      </c>
      <c r="G13" s="50">
        <v>121</v>
      </c>
      <c r="H13" s="34">
        <v>524.2</v>
      </c>
      <c r="I13" s="34">
        <v>524.2</v>
      </c>
    </row>
    <row r="14" spans="1:9" ht="38.25">
      <c r="A14" s="5"/>
      <c r="B14" s="6" t="s">
        <v>32</v>
      </c>
      <c r="C14" s="230">
        <v>871</v>
      </c>
      <c r="D14" s="2" t="s">
        <v>24</v>
      </c>
      <c r="E14" s="2" t="s">
        <v>33</v>
      </c>
      <c r="F14" s="2" t="s">
        <v>22</v>
      </c>
      <c r="G14" s="49" t="s">
        <v>20</v>
      </c>
      <c r="H14" s="18">
        <f>H15+H26+H22</f>
        <v>2452.2</v>
      </c>
      <c r="I14" s="18">
        <f>I15+I26+I22</f>
        <v>3214.6</v>
      </c>
    </row>
    <row r="15" spans="1:9" ht="38.25">
      <c r="A15" s="5"/>
      <c r="B15" s="6" t="s">
        <v>26</v>
      </c>
      <c r="C15" s="230">
        <v>871</v>
      </c>
      <c r="D15" s="2" t="s">
        <v>24</v>
      </c>
      <c r="E15" s="2" t="s">
        <v>33</v>
      </c>
      <c r="F15" s="2" t="s">
        <v>27</v>
      </c>
      <c r="G15" s="49" t="s">
        <v>20</v>
      </c>
      <c r="H15" s="18">
        <f>H16</f>
        <v>2356.7999999999997</v>
      </c>
      <c r="I15" s="18">
        <f>I16</f>
        <v>3119.2</v>
      </c>
    </row>
    <row r="16" spans="1:9" ht="12.75">
      <c r="A16" s="5"/>
      <c r="B16" s="8" t="s">
        <v>28</v>
      </c>
      <c r="C16" s="230">
        <v>871</v>
      </c>
      <c r="D16" s="3" t="s">
        <v>24</v>
      </c>
      <c r="E16" s="3" t="s">
        <v>33</v>
      </c>
      <c r="F16" s="3" t="s">
        <v>29</v>
      </c>
      <c r="G16" s="50" t="s">
        <v>20</v>
      </c>
      <c r="H16" s="19">
        <f>H17+H18+H19+H20+H21</f>
        <v>2356.7999999999997</v>
      </c>
      <c r="I16" s="19">
        <f>I17+I18+I19+I20+I21</f>
        <v>3119.2</v>
      </c>
    </row>
    <row r="17" spans="1:9" ht="15">
      <c r="A17" s="5"/>
      <c r="B17" s="157" t="s">
        <v>280</v>
      </c>
      <c r="C17" s="230">
        <v>871</v>
      </c>
      <c r="D17" s="3" t="s">
        <v>24</v>
      </c>
      <c r="E17" s="3" t="s">
        <v>33</v>
      </c>
      <c r="F17" s="3" t="s">
        <v>29</v>
      </c>
      <c r="G17" s="50">
        <v>121</v>
      </c>
      <c r="H17" s="19">
        <v>1834.3</v>
      </c>
      <c r="I17" s="19">
        <v>1834.3</v>
      </c>
    </row>
    <row r="18" spans="1:9" ht="31.5">
      <c r="A18" s="5"/>
      <c r="B18" s="112" t="s">
        <v>281</v>
      </c>
      <c r="C18" s="230">
        <v>871</v>
      </c>
      <c r="D18" s="3" t="s">
        <v>24</v>
      </c>
      <c r="E18" s="3" t="s">
        <v>33</v>
      </c>
      <c r="F18" s="3" t="s">
        <v>29</v>
      </c>
      <c r="G18" s="50">
        <v>242</v>
      </c>
      <c r="H18" s="19">
        <v>68.1</v>
      </c>
      <c r="I18" s="19">
        <v>70.9</v>
      </c>
    </row>
    <row r="19" spans="1:9" ht="31.5">
      <c r="A19" s="5"/>
      <c r="B19" s="112" t="s">
        <v>283</v>
      </c>
      <c r="C19" s="230">
        <v>871</v>
      </c>
      <c r="D19" s="3" t="s">
        <v>24</v>
      </c>
      <c r="E19" s="3" t="s">
        <v>33</v>
      </c>
      <c r="F19" s="3" t="s">
        <v>29</v>
      </c>
      <c r="G19" s="50">
        <v>244</v>
      </c>
      <c r="H19" s="19">
        <v>414.4</v>
      </c>
      <c r="I19" s="19">
        <v>1174</v>
      </c>
    </row>
    <row r="20" spans="1:9" ht="31.5">
      <c r="A20" s="5"/>
      <c r="B20" s="112" t="s">
        <v>284</v>
      </c>
      <c r="C20" s="230">
        <v>871</v>
      </c>
      <c r="D20" s="3" t="s">
        <v>24</v>
      </c>
      <c r="E20" s="3" t="s">
        <v>33</v>
      </c>
      <c r="F20" s="3" t="s">
        <v>29</v>
      </c>
      <c r="G20" s="50">
        <v>851</v>
      </c>
      <c r="H20" s="19">
        <v>30</v>
      </c>
      <c r="I20" s="19">
        <v>30</v>
      </c>
    </row>
    <row r="21" spans="1:9" ht="15.75">
      <c r="A21" s="5"/>
      <c r="B21" s="112" t="s">
        <v>285</v>
      </c>
      <c r="C21" s="230">
        <v>871</v>
      </c>
      <c r="D21" s="3" t="s">
        <v>24</v>
      </c>
      <c r="E21" s="3" t="s">
        <v>33</v>
      </c>
      <c r="F21" s="3" t="s">
        <v>29</v>
      </c>
      <c r="G21" s="50">
        <v>852</v>
      </c>
      <c r="H21" s="19">
        <v>10</v>
      </c>
      <c r="I21" s="19">
        <v>10</v>
      </c>
    </row>
    <row r="22" spans="1:9" ht="12.75">
      <c r="A22" s="5"/>
      <c r="B22" s="158" t="s">
        <v>143</v>
      </c>
      <c r="C22" s="230">
        <v>871</v>
      </c>
      <c r="D22" s="2" t="s">
        <v>24</v>
      </c>
      <c r="E22" s="2" t="s">
        <v>33</v>
      </c>
      <c r="F22" s="2" t="s">
        <v>142</v>
      </c>
      <c r="G22" s="49"/>
      <c r="H22" s="18">
        <f aca="true" t="shared" si="1" ref="H22:I24">H23</f>
        <v>23.4</v>
      </c>
      <c r="I22" s="18">
        <f t="shared" si="1"/>
        <v>23.4</v>
      </c>
    </row>
    <row r="23" spans="1:9" ht="36">
      <c r="A23" s="5"/>
      <c r="B23" s="94" t="s">
        <v>145</v>
      </c>
      <c r="C23" s="230">
        <v>871</v>
      </c>
      <c r="D23" s="3" t="s">
        <v>24</v>
      </c>
      <c r="E23" s="3" t="s">
        <v>33</v>
      </c>
      <c r="F23" s="3" t="s">
        <v>106</v>
      </c>
      <c r="G23" s="50"/>
      <c r="H23" s="19">
        <f t="shared" si="1"/>
        <v>23.4</v>
      </c>
      <c r="I23" s="19">
        <f t="shared" si="1"/>
        <v>23.4</v>
      </c>
    </row>
    <row r="24" spans="1:9" ht="36">
      <c r="A24" s="5"/>
      <c r="B24" s="93" t="s">
        <v>288</v>
      </c>
      <c r="C24" s="230">
        <v>871</v>
      </c>
      <c r="D24" s="3" t="s">
        <v>24</v>
      </c>
      <c r="E24" s="3" t="s">
        <v>33</v>
      </c>
      <c r="F24" s="159" t="s">
        <v>106</v>
      </c>
      <c r="G24" s="160" t="s">
        <v>289</v>
      </c>
      <c r="H24" s="19">
        <f t="shared" si="1"/>
        <v>23.4</v>
      </c>
      <c r="I24" s="19">
        <f t="shared" si="1"/>
        <v>23.4</v>
      </c>
    </row>
    <row r="25" spans="1:9" ht="24">
      <c r="A25" s="5"/>
      <c r="B25" s="46" t="s">
        <v>105</v>
      </c>
      <c r="C25" s="230">
        <v>871</v>
      </c>
      <c r="D25" s="3" t="s">
        <v>24</v>
      </c>
      <c r="E25" s="3" t="s">
        <v>33</v>
      </c>
      <c r="F25" s="28" t="s">
        <v>107</v>
      </c>
      <c r="G25" s="161" t="s">
        <v>289</v>
      </c>
      <c r="H25" s="19">
        <v>23.4</v>
      </c>
      <c r="I25" s="19">
        <v>23.4</v>
      </c>
    </row>
    <row r="26" spans="1:9" ht="12.75">
      <c r="A26" s="5"/>
      <c r="B26" s="162" t="s">
        <v>120</v>
      </c>
      <c r="C26" s="230">
        <v>871</v>
      </c>
      <c r="D26" s="163" t="s">
        <v>24</v>
      </c>
      <c r="E26" s="163" t="s">
        <v>33</v>
      </c>
      <c r="F26" s="164" t="s">
        <v>88</v>
      </c>
      <c r="G26" s="165"/>
      <c r="H26" s="166">
        <f>H27</f>
        <v>72</v>
      </c>
      <c r="I26" s="166">
        <f>I27</f>
        <v>72</v>
      </c>
    </row>
    <row r="27" spans="1:9" ht="31.5">
      <c r="A27" s="5"/>
      <c r="B27" s="111" t="s">
        <v>197</v>
      </c>
      <c r="C27" s="230">
        <v>871</v>
      </c>
      <c r="D27" s="97" t="s">
        <v>24</v>
      </c>
      <c r="E27" s="97" t="s">
        <v>33</v>
      </c>
      <c r="F27" s="167" t="s">
        <v>199</v>
      </c>
      <c r="G27" s="168"/>
      <c r="H27" s="169">
        <f>H28</f>
        <v>72</v>
      </c>
      <c r="I27" s="169">
        <f>I28</f>
        <v>72</v>
      </c>
    </row>
    <row r="28" spans="1:9" ht="31.5">
      <c r="A28" s="5"/>
      <c r="B28" s="111" t="s">
        <v>281</v>
      </c>
      <c r="C28" s="230">
        <v>871</v>
      </c>
      <c r="D28" s="97" t="s">
        <v>24</v>
      </c>
      <c r="E28" s="97" t="s">
        <v>33</v>
      </c>
      <c r="F28" s="167" t="s">
        <v>199</v>
      </c>
      <c r="G28" s="193" t="s">
        <v>290</v>
      </c>
      <c r="H28" s="169">
        <v>72</v>
      </c>
      <c r="I28" s="169">
        <v>72</v>
      </c>
    </row>
    <row r="29" spans="1:9" ht="12.75">
      <c r="A29" s="5"/>
      <c r="B29" s="6" t="s">
        <v>2</v>
      </c>
      <c r="C29" s="230">
        <v>871</v>
      </c>
      <c r="D29" s="2" t="s">
        <v>24</v>
      </c>
      <c r="E29" s="2">
        <v>11</v>
      </c>
      <c r="F29" s="2"/>
      <c r="G29" s="49" t="s">
        <v>20</v>
      </c>
      <c r="H29" s="16">
        <f aca="true" t="shared" si="2" ref="H29:I31">H30</f>
        <v>10</v>
      </c>
      <c r="I29" s="16">
        <f t="shared" si="2"/>
        <v>10</v>
      </c>
    </row>
    <row r="30" spans="1:9" ht="12.75">
      <c r="A30" s="5"/>
      <c r="B30" s="6" t="s">
        <v>2</v>
      </c>
      <c r="C30" s="230">
        <v>871</v>
      </c>
      <c r="D30" s="2" t="s">
        <v>24</v>
      </c>
      <c r="E30" s="2">
        <v>11</v>
      </c>
      <c r="F30" s="2" t="s">
        <v>4</v>
      </c>
      <c r="G30" s="49"/>
      <c r="H30" s="16">
        <f t="shared" si="2"/>
        <v>10</v>
      </c>
      <c r="I30" s="16">
        <f t="shared" si="2"/>
        <v>10</v>
      </c>
    </row>
    <row r="31" spans="1:9" ht="12.75">
      <c r="A31" s="5"/>
      <c r="B31" s="7" t="s">
        <v>5</v>
      </c>
      <c r="C31" s="230">
        <v>871</v>
      </c>
      <c r="D31" s="3" t="s">
        <v>24</v>
      </c>
      <c r="E31" s="3">
        <v>11</v>
      </c>
      <c r="F31" s="3" t="s">
        <v>6</v>
      </c>
      <c r="G31" s="50" t="s">
        <v>20</v>
      </c>
      <c r="H31" s="17">
        <f t="shared" si="2"/>
        <v>10</v>
      </c>
      <c r="I31" s="17">
        <f t="shared" si="2"/>
        <v>10</v>
      </c>
    </row>
    <row r="32" spans="1:9" ht="12.75">
      <c r="A32" s="5"/>
      <c r="B32" s="7" t="s">
        <v>291</v>
      </c>
      <c r="C32" s="230">
        <v>871</v>
      </c>
      <c r="D32" s="3" t="s">
        <v>24</v>
      </c>
      <c r="E32" s="3">
        <v>11</v>
      </c>
      <c r="F32" s="3" t="s">
        <v>6</v>
      </c>
      <c r="G32" s="51" t="s">
        <v>292</v>
      </c>
      <c r="H32" s="17">
        <v>10</v>
      </c>
      <c r="I32" s="17">
        <v>10</v>
      </c>
    </row>
    <row r="33" spans="1:9" ht="12.75">
      <c r="A33" s="5"/>
      <c r="B33" s="6" t="s">
        <v>42</v>
      </c>
      <c r="C33" s="230">
        <v>871</v>
      </c>
      <c r="D33" s="2" t="s">
        <v>24</v>
      </c>
      <c r="E33" s="2">
        <v>13</v>
      </c>
      <c r="F33" s="2"/>
      <c r="G33" s="49"/>
      <c r="H33" s="16">
        <f aca="true" t="shared" si="3" ref="H33:I35">H34</f>
        <v>10</v>
      </c>
      <c r="I33" s="16">
        <f t="shared" si="3"/>
        <v>30</v>
      </c>
    </row>
    <row r="34" spans="1:9" ht="38.25">
      <c r="A34" s="5"/>
      <c r="B34" s="83" t="s">
        <v>109</v>
      </c>
      <c r="C34" s="230">
        <v>871</v>
      </c>
      <c r="D34" s="2" t="s">
        <v>24</v>
      </c>
      <c r="E34" s="2">
        <v>13</v>
      </c>
      <c r="F34" s="2" t="s">
        <v>43</v>
      </c>
      <c r="G34" s="170"/>
      <c r="H34" s="16">
        <f t="shared" si="3"/>
        <v>10</v>
      </c>
      <c r="I34" s="16">
        <f t="shared" si="3"/>
        <v>30</v>
      </c>
    </row>
    <row r="35" spans="1:9" ht="24">
      <c r="A35" s="5"/>
      <c r="B35" s="228" t="s">
        <v>108</v>
      </c>
      <c r="C35" s="230">
        <v>871</v>
      </c>
      <c r="D35" s="3" t="s">
        <v>24</v>
      </c>
      <c r="E35" s="3">
        <v>13</v>
      </c>
      <c r="F35" s="3" t="s">
        <v>44</v>
      </c>
      <c r="G35" s="51"/>
      <c r="H35" s="17">
        <f t="shared" si="3"/>
        <v>10</v>
      </c>
      <c r="I35" s="17">
        <f t="shared" si="3"/>
        <v>30</v>
      </c>
    </row>
    <row r="36" spans="1:9" ht="31.5">
      <c r="A36" s="5"/>
      <c r="B36" s="112" t="s">
        <v>283</v>
      </c>
      <c r="C36" s="230">
        <v>871</v>
      </c>
      <c r="D36" s="3" t="s">
        <v>24</v>
      </c>
      <c r="E36" s="3">
        <v>13</v>
      </c>
      <c r="F36" s="3" t="s">
        <v>44</v>
      </c>
      <c r="G36" s="51" t="s">
        <v>293</v>
      </c>
      <c r="H36" s="17">
        <v>10</v>
      </c>
      <c r="I36" s="17">
        <v>30</v>
      </c>
    </row>
    <row r="37" spans="1:9" ht="14.25">
      <c r="A37" s="5"/>
      <c r="B37" s="4" t="s">
        <v>35</v>
      </c>
      <c r="C37" s="230">
        <v>871</v>
      </c>
      <c r="D37" s="2" t="s">
        <v>31</v>
      </c>
      <c r="E37" s="2" t="s">
        <v>21</v>
      </c>
      <c r="F37" s="2" t="s">
        <v>22</v>
      </c>
      <c r="G37" s="49" t="s">
        <v>20</v>
      </c>
      <c r="H37" s="16">
        <f aca="true" t="shared" si="4" ref="H37:I39">H38</f>
        <v>155.8</v>
      </c>
      <c r="I37" s="16">
        <f t="shared" si="4"/>
        <v>159.8</v>
      </c>
    </row>
    <row r="38" spans="1:9" ht="12.75">
      <c r="A38" s="5"/>
      <c r="B38" s="15" t="s">
        <v>7</v>
      </c>
      <c r="C38" s="230">
        <v>871</v>
      </c>
      <c r="D38" s="3" t="s">
        <v>31</v>
      </c>
      <c r="E38" s="9" t="s">
        <v>25</v>
      </c>
      <c r="F38" s="3" t="s">
        <v>22</v>
      </c>
      <c r="G38" s="50" t="s">
        <v>20</v>
      </c>
      <c r="H38" s="17">
        <f t="shared" si="4"/>
        <v>155.8</v>
      </c>
      <c r="I38" s="17">
        <f t="shared" si="4"/>
        <v>159.8</v>
      </c>
    </row>
    <row r="39" spans="1:9" ht="12.75">
      <c r="A39" s="5"/>
      <c r="B39" s="15" t="s">
        <v>9</v>
      </c>
      <c r="C39" s="230">
        <v>871</v>
      </c>
      <c r="D39" s="3" t="s">
        <v>31</v>
      </c>
      <c r="E39" s="9" t="s">
        <v>25</v>
      </c>
      <c r="F39" s="3" t="s">
        <v>10</v>
      </c>
      <c r="G39" s="50"/>
      <c r="H39" s="17">
        <f t="shared" si="4"/>
        <v>155.8</v>
      </c>
      <c r="I39" s="17">
        <f t="shared" si="4"/>
        <v>159.8</v>
      </c>
    </row>
    <row r="40" spans="1:9" ht="25.5">
      <c r="A40" s="5"/>
      <c r="B40" s="7" t="s">
        <v>3</v>
      </c>
      <c r="C40" s="230">
        <v>871</v>
      </c>
      <c r="D40" s="3" t="s">
        <v>31</v>
      </c>
      <c r="E40" s="9" t="s">
        <v>25</v>
      </c>
      <c r="F40" s="3" t="s">
        <v>8</v>
      </c>
      <c r="G40" s="50" t="s">
        <v>20</v>
      </c>
      <c r="H40" s="17">
        <f>H41+H42</f>
        <v>155.8</v>
      </c>
      <c r="I40" s="17">
        <f>I41+I42</f>
        <v>159.8</v>
      </c>
    </row>
    <row r="41" spans="1:9" ht="15">
      <c r="A41" s="5"/>
      <c r="B41" s="157" t="s">
        <v>280</v>
      </c>
      <c r="C41" s="230">
        <v>871</v>
      </c>
      <c r="D41" s="3" t="s">
        <v>31</v>
      </c>
      <c r="E41" s="9" t="s">
        <v>25</v>
      </c>
      <c r="F41" s="3" t="s">
        <v>8</v>
      </c>
      <c r="G41" s="50">
        <v>121</v>
      </c>
      <c r="H41" s="19">
        <v>150</v>
      </c>
      <c r="I41" s="19">
        <v>150</v>
      </c>
    </row>
    <row r="42" spans="1:9" ht="31.5">
      <c r="A42" s="5"/>
      <c r="B42" s="112" t="s">
        <v>283</v>
      </c>
      <c r="C42" s="230">
        <v>871</v>
      </c>
      <c r="D42" s="3" t="s">
        <v>31</v>
      </c>
      <c r="E42" s="9" t="s">
        <v>25</v>
      </c>
      <c r="F42" s="3" t="s">
        <v>8</v>
      </c>
      <c r="G42" s="51" t="s">
        <v>293</v>
      </c>
      <c r="H42" s="19">
        <v>5.8</v>
      </c>
      <c r="I42" s="19">
        <v>9.8</v>
      </c>
    </row>
    <row r="43" spans="1:9" ht="14.25">
      <c r="A43" s="5"/>
      <c r="B43" s="4" t="s">
        <v>119</v>
      </c>
      <c r="C43" s="230">
        <v>871</v>
      </c>
      <c r="D43" s="14" t="s">
        <v>25</v>
      </c>
      <c r="E43" s="2" t="s">
        <v>21</v>
      </c>
      <c r="F43" s="2" t="s">
        <v>22</v>
      </c>
      <c r="G43" s="34"/>
      <c r="H43" s="96">
        <f aca="true" t="shared" si="5" ref="H43:I46">H44</f>
        <v>30</v>
      </c>
      <c r="I43" s="96">
        <f t="shared" si="5"/>
        <v>0</v>
      </c>
    </row>
    <row r="44" spans="1:9" ht="12.75">
      <c r="A44" s="5"/>
      <c r="B44" s="83" t="s">
        <v>87</v>
      </c>
      <c r="C44" s="230">
        <v>871</v>
      </c>
      <c r="D44" s="84" t="s">
        <v>25</v>
      </c>
      <c r="E44" s="84" t="s">
        <v>75</v>
      </c>
      <c r="F44" s="2"/>
      <c r="G44" s="2"/>
      <c r="H44" s="96">
        <f t="shared" si="5"/>
        <v>30</v>
      </c>
      <c r="I44" s="96">
        <f t="shared" si="5"/>
        <v>0</v>
      </c>
    </row>
    <row r="45" spans="1:9" ht="12.75">
      <c r="A45" s="5"/>
      <c r="B45" s="15" t="s">
        <v>120</v>
      </c>
      <c r="C45" s="230">
        <v>871</v>
      </c>
      <c r="D45" s="9" t="s">
        <v>25</v>
      </c>
      <c r="E45" s="9" t="s">
        <v>75</v>
      </c>
      <c r="F45" s="3" t="s">
        <v>88</v>
      </c>
      <c r="G45" s="34"/>
      <c r="H45" s="95">
        <f t="shared" si="5"/>
        <v>30</v>
      </c>
      <c r="I45" s="95">
        <f t="shared" si="5"/>
        <v>0</v>
      </c>
    </row>
    <row r="46" spans="1:9" ht="47.25">
      <c r="A46" s="5"/>
      <c r="B46" s="110" t="s">
        <v>186</v>
      </c>
      <c r="C46" s="230">
        <v>871</v>
      </c>
      <c r="D46" s="172" t="s">
        <v>25</v>
      </c>
      <c r="E46" s="172" t="s">
        <v>75</v>
      </c>
      <c r="F46" s="97" t="s">
        <v>184</v>
      </c>
      <c r="G46" s="173"/>
      <c r="H46" s="174">
        <f t="shared" si="5"/>
        <v>30</v>
      </c>
      <c r="I46" s="174">
        <f t="shared" si="5"/>
        <v>0</v>
      </c>
    </row>
    <row r="47" spans="1:9" ht="31.5">
      <c r="A47" s="5"/>
      <c r="B47" s="111" t="s">
        <v>283</v>
      </c>
      <c r="C47" s="230">
        <v>871</v>
      </c>
      <c r="D47" s="172" t="s">
        <v>25</v>
      </c>
      <c r="E47" s="172" t="s">
        <v>75</v>
      </c>
      <c r="F47" s="97" t="s">
        <v>184</v>
      </c>
      <c r="G47" s="175">
        <v>244</v>
      </c>
      <c r="H47" s="174">
        <v>30</v>
      </c>
      <c r="I47" s="174"/>
    </row>
    <row r="48" spans="1:9" ht="12.75">
      <c r="A48" s="5"/>
      <c r="B48" s="13" t="s">
        <v>140</v>
      </c>
      <c r="C48" s="230">
        <v>871</v>
      </c>
      <c r="D48" s="14" t="s">
        <v>33</v>
      </c>
      <c r="E48" s="14"/>
      <c r="F48" s="2"/>
      <c r="G48" s="91"/>
      <c r="H48" s="96">
        <f aca="true" t="shared" si="6" ref="H48:I51">H49</f>
        <v>1109.9</v>
      </c>
      <c r="I48" s="96">
        <f t="shared" si="6"/>
        <v>1381.3</v>
      </c>
    </row>
    <row r="49" spans="1:9" ht="12.75">
      <c r="A49" s="5"/>
      <c r="B49" s="6" t="s">
        <v>141</v>
      </c>
      <c r="C49" s="230">
        <v>871</v>
      </c>
      <c r="D49" s="14" t="s">
        <v>33</v>
      </c>
      <c r="E49" s="14" t="s">
        <v>77</v>
      </c>
      <c r="F49" s="2"/>
      <c r="G49" s="91"/>
      <c r="H49" s="96">
        <f t="shared" si="6"/>
        <v>1109.9</v>
      </c>
      <c r="I49" s="96">
        <f t="shared" si="6"/>
        <v>1381.3</v>
      </c>
    </row>
    <row r="50" spans="1:9" ht="12.75">
      <c r="A50" s="5"/>
      <c r="B50" s="15" t="s">
        <v>120</v>
      </c>
      <c r="C50" s="230">
        <v>871</v>
      </c>
      <c r="D50" s="9" t="s">
        <v>33</v>
      </c>
      <c r="E50" s="9" t="s">
        <v>77</v>
      </c>
      <c r="F50" s="3" t="s">
        <v>88</v>
      </c>
      <c r="G50" s="176"/>
      <c r="H50" s="96">
        <f t="shared" si="6"/>
        <v>1109.9</v>
      </c>
      <c r="I50" s="96">
        <f t="shared" si="6"/>
        <v>1381.3</v>
      </c>
    </row>
    <row r="51" spans="1:9" ht="78.75">
      <c r="A51" s="5"/>
      <c r="B51" s="110" t="s">
        <v>187</v>
      </c>
      <c r="C51" s="230">
        <v>871</v>
      </c>
      <c r="D51" s="9" t="s">
        <v>33</v>
      </c>
      <c r="E51" s="9" t="s">
        <v>77</v>
      </c>
      <c r="F51" s="108" t="s">
        <v>188</v>
      </c>
      <c r="G51" s="176"/>
      <c r="H51" s="96">
        <f t="shared" si="6"/>
        <v>1109.9</v>
      </c>
      <c r="I51" s="96">
        <f t="shared" si="6"/>
        <v>1381.3</v>
      </c>
    </row>
    <row r="52" spans="1:9" ht="31.5">
      <c r="A52" s="5"/>
      <c r="B52" s="112" t="s">
        <v>282</v>
      </c>
      <c r="C52" s="230">
        <v>871</v>
      </c>
      <c r="D52" s="9" t="s">
        <v>33</v>
      </c>
      <c r="E52" s="9" t="s">
        <v>77</v>
      </c>
      <c r="F52" s="108" t="s">
        <v>188</v>
      </c>
      <c r="G52" s="50">
        <v>243</v>
      </c>
      <c r="H52" s="95">
        <v>1109.9</v>
      </c>
      <c r="I52" s="95">
        <v>1381.3</v>
      </c>
    </row>
    <row r="53" spans="1:9" ht="14.25">
      <c r="A53" s="5"/>
      <c r="B53" s="4" t="s">
        <v>36</v>
      </c>
      <c r="C53" s="230">
        <v>871</v>
      </c>
      <c r="D53" s="2" t="s">
        <v>34</v>
      </c>
      <c r="E53" s="2" t="s">
        <v>21</v>
      </c>
      <c r="F53" s="2" t="s">
        <v>22</v>
      </c>
      <c r="G53" s="49" t="s">
        <v>20</v>
      </c>
      <c r="H53" s="179">
        <f>H54+H60+H66+H72</f>
        <v>4696.2</v>
      </c>
      <c r="I53" s="179">
        <f>I54+I60+I66+I72</f>
        <v>3143.3</v>
      </c>
    </row>
    <row r="54" spans="1:9" ht="12.75">
      <c r="A54" s="5"/>
      <c r="B54" s="13" t="s">
        <v>37</v>
      </c>
      <c r="C54" s="230">
        <v>871</v>
      </c>
      <c r="D54" s="2" t="s">
        <v>34</v>
      </c>
      <c r="E54" s="2" t="s">
        <v>24</v>
      </c>
      <c r="F54" s="2" t="s">
        <v>22</v>
      </c>
      <c r="G54" s="49" t="s">
        <v>20</v>
      </c>
      <c r="H54" s="16">
        <f>H55</f>
        <v>2440</v>
      </c>
      <c r="I54" s="16">
        <f>I55</f>
        <v>2124</v>
      </c>
    </row>
    <row r="55" spans="1:9" ht="12.75">
      <c r="A55" s="5"/>
      <c r="B55" s="15" t="s">
        <v>120</v>
      </c>
      <c r="C55" s="230">
        <v>871</v>
      </c>
      <c r="D55" s="3" t="s">
        <v>34</v>
      </c>
      <c r="E55" s="3" t="s">
        <v>24</v>
      </c>
      <c r="F55" s="9" t="s">
        <v>88</v>
      </c>
      <c r="G55" s="50" t="s">
        <v>20</v>
      </c>
      <c r="H55" s="17">
        <f>H56+H58</f>
        <v>2440</v>
      </c>
      <c r="I55" s="17">
        <f>I56+I58</f>
        <v>2124</v>
      </c>
    </row>
    <row r="56" spans="1:9" ht="47.25">
      <c r="A56" s="5"/>
      <c r="B56" s="110" t="s">
        <v>189</v>
      </c>
      <c r="C56" s="230">
        <v>871</v>
      </c>
      <c r="D56" s="97" t="s">
        <v>34</v>
      </c>
      <c r="E56" s="97" t="s">
        <v>24</v>
      </c>
      <c r="F56" s="97" t="s">
        <v>191</v>
      </c>
      <c r="G56" s="173"/>
      <c r="H56" s="174">
        <f>H57</f>
        <v>2330</v>
      </c>
      <c r="I56" s="174">
        <f>I57</f>
        <v>2124</v>
      </c>
    </row>
    <row r="57" spans="1:9" ht="31.5">
      <c r="A57" s="5"/>
      <c r="B57" s="111" t="s">
        <v>282</v>
      </c>
      <c r="C57" s="230">
        <v>871</v>
      </c>
      <c r="D57" s="97" t="s">
        <v>34</v>
      </c>
      <c r="E57" s="97" t="s">
        <v>24</v>
      </c>
      <c r="F57" s="97" t="s">
        <v>191</v>
      </c>
      <c r="G57" s="175">
        <v>243</v>
      </c>
      <c r="H57" s="174">
        <v>2330</v>
      </c>
      <c r="I57" s="174">
        <v>2124</v>
      </c>
    </row>
    <row r="58" spans="1:9" ht="63">
      <c r="A58" s="5"/>
      <c r="B58" s="111" t="s">
        <v>307</v>
      </c>
      <c r="C58" s="230">
        <v>871</v>
      </c>
      <c r="D58" s="97" t="s">
        <v>34</v>
      </c>
      <c r="E58" s="97" t="s">
        <v>24</v>
      </c>
      <c r="F58" s="97" t="s">
        <v>193</v>
      </c>
      <c r="G58" s="173"/>
      <c r="H58" s="174">
        <f>H59</f>
        <v>110</v>
      </c>
      <c r="I58" s="174">
        <f>I59</f>
        <v>0</v>
      </c>
    </row>
    <row r="59" spans="1:9" ht="31.5">
      <c r="A59" s="5"/>
      <c r="B59" s="112" t="s">
        <v>283</v>
      </c>
      <c r="C59" s="230">
        <v>871</v>
      </c>
      <c r="D59" s="97" t="s">
        <v>34</v>
      </c>
      <c r="E59" s="97" t="s">
        <v>24</v>
      </c>
      <c r="F59" s="97" t="s">
        <v>193</v>
      </c>
      <c r="G59" s="175">
        <v>244</v>
      </c>
      <c r="H59" s="174">
        <v>110</v>
      </c>
      <c r="I59" s="174"/>
    </row>
    <row r="60" spans="1:9" ht="12.75">
      <c r="A60" s="5"/>
      <c r="B60" s="6" t="s">
        <v>13</v>
      </c>
      <c r="C60" s="230">
        <v>871</v>
      </c>
      <c r="D60" s="2" t="s">
        <v>34</v>
      </c>
      <c r="E60" s="14" t="s">
        <v>31</v>
      </c>
      <c r="F60" s="2"/>
      <c r="G60" s="49"/>
      <c r="H60" s="16">
        <f>H61</f>
        <v>976.9</v>
      </c>
      <c r="I60" s="16">
        <f>I61</f>
        <v>200</v>
      </c>
    </row>
    <row r="61" spans="1:9" ht="12.75">
      <c r="A61" s="5"/>
      <c r="B61" s="7" t="s">
        <v>300</v>
      </c>
      <c r="C61" s="230">
        <v>871</v>
      </c>
      <c r="D61" s="3" t="s">
        <v>34</v>
      </c>
      <c r="E61" s="9" t="s">
        <v>31</v>
      </c>
      <c r="F61" s="3" t="s">
        <v>88</v>
      </c>
      <c r="G61" s="3"/>
      <c r="H61" s="20">
        <f>H62+H64</f>
        <v>976.9</v>
      </c>
      <c r="I61" s="20">
        <f>I62+I64</f>
        <v>200</v>
      </c>
    </row>
    <row r="62" spans="1:9" ht="63">
      <c r="A62" s="5"/>
      <c r="B62" s="110" t="s">
        <v>194</v>
      </c>
      <c r="C62" s="230">
        <v>871</v>
      </c>
      <c r="D62" s="97" t="s">
        <v>34</v>
      </c>
      <c r="E62" s="172" t="s">
        <v>31</v>
      </c>
      <c r="F62" s="97" t="s">
        <v>195</v>
      </c>
      <c r="G62" s="172"/>
      <c r="H62" s="180">
        <f>H63</f>
        <v>976.9</v>
      </c>
      <c r="I62" s="180">
        <f>I63</f>
        <v>0</v>
      </c>
    </row>
    <row r="63" spans="1:9" ht="31.5">
      <c r="A63" s="5"/>
      <c r="B63" s="111" t="s">
        <v>283</v>
      </c>
      <c r="C63" s="230">
        <v>871</v>
      </c>
      <c r="D63" s="97" t="s">
        <v>34</v>
      </c>
      <c r="E63" s="172" t="s">
        <v>31</v>
      </c>
      <c r="F63" s="97" t="s">
        <v>195</v>
      </c>
      <c r="G63" s="175">
        <v>244</v>
      </c>
      <c r="H63" s="180">
        <v>976.9</v>
      </c>
      <c r="I63" s="180"/>
    </row>
    <row r="64" spans="1:9" ht="63">
      <c r="A64" s="5"/>
      <c r="B64" s="111" t="s">
        <v>307</v>
      </c>
      <c r="C64" s="230">
        <v>871</v>
      </c>
      <c r="D64" s="97" t="s">
        <v>34</v>
      </c>
      <c r="E64" s="172" t="s">
        <v>31</v>
      </c>
      <c r="F64" s="97" t="s">
        <v>193</v>
      </c>
      <c r="G64" s="175"/>
      <c r="H64" s="180">
        <f>H65</f>
        <v>0</v>
      </c>
      <c r="I64" s="180">
        <f>I65</f>
        <v>200</v>
      </c>
    </row>
    <row r="65" spans="1:9" ht="31.5">
      <c r="A65" s="5"/>
      <c r="B65" s="111" t="s">
        <v>283</v>
      </c>
      <c r="C65" s="230">
        <v>871</v>
      </c>
      <c r="D65" s="97" t="s">
        <v>34</v>
      </c>
      <c r="E65" s="172" t="s">
        <v>31</v>
      </c>
      <c r="F65" s="97" t="s">
        <v>193</v>
      </c>
      <c r="G65" s="175">
        <v>244</v>
      </c>
      <c r="H65" s="180"/>
      <c r="I65" s="180">
        <v>200</v>
      </c>
    </row>
    <row r="66" spans="1:9" ht="12.75">
      <c r="A66" s="5"/>
      <c r="B66" s="13" t="s">
        <v>14</v>
      </c>
      <c r="C66" s="230">
        <v>871</v>
      </c>
      <c r="D66" s="2" t="s">
        <v>34</v>
      </c>
      <c r="E66" s="2" t="s">
        <v>25</v>
      </c>
      <c r="F66" s="2" t="s">
        <v>22</v>
      </c>
      <c r="G66" s="49" t="s">
        <v>20</v>
      </c>
      <c r="H66" s="16">
        <f>H67</f>
        <v>710</v>
      </c>
      <c r="I66" s="16">
        <f>I67</f>
        <v>220</v>
      </c>
    </row>
    <row r="67" spans="1:9" ht="12.75">
      <c r="A67" s="5"/>
      <c r="B67" s="15" t="s">
        <v>120</v>
      </c>
      <c r="C67" s="230">
        <v>871</v>
      </c>
      <c r="D67" s="3" t="s">
        <v>34</v>
      </c>
      <c r="E67" s="3" t="s">
        <v>25</v>
      </c>
      <c r="F67" s="3" t="s">
        <v>88</v>
      </c>
      <c r="G67" s="50" t="s">
        <v>20</v>
      </c>
      <c r="H67" s="17">
        <f>H68+H70</f>
        <v>710</v>
      </c>
      <c r="I67" s="17">
        <f>I68+I70</f>
        <v>220</v>
      </c>
    </row>
    <row r="68" spans="1:9" ht="63">
      <c r="A68" s="5"/>
      <c r="B68" s="111" t="s">
        <v>201</v>
      </c>
      <c r="C68" s="230">
        <v>871</v>
      </c>
      <c r="D68" s="3" t="s">
        <v>34</v>
      </c>
      <c r="E68" s="3" t="s">
        <v>25</v>
      </c>
      <c r="F68" s="97" t="s">
        <v>202</v>
      </c>
      <c r="G68" s="175"/>
      <c r="H68" s="180">
        <f>H69</f>
        <v>300</v>
      </c>
      <c r="I68" s="180">
        <f>I69</f>
        <v>30</v>
      </c>
    </row>
    <row r="69" spans="1:9" ht="31.5">
      <c r="A69" s="5"/>
      <c r="B69" s="111" t="s">
        <v>283</v>
      </c>
      <c r="C69" s="230">
        <v>871</v>
      </c>
      <c r="D69" s="3" t="s">
        <v>34</v>
      </c>
      <c r="E69" s="3" t="s">
        <v>25</v>
      </c>
      <c r="F69" s="97" t="s">
        <v>202</v>
      </c>
      <c r="G69" s="175">
        <v>244</v>
      </c>
      <c r="H69" s="180">
        <v>300</v>
      </c>
      <c r="I69" s="180">
        <v>30</v>
      </c>
    </row>
    <row r="70" spans="1:9" ht="78.75">
      <c r="A70" s="5"/>
      <c r="B70" s="111" t="s">
        <v>198</v>
      </c>
      <c r="C70" s="230">
        <v>871</v>
      </c>
      <c r="D70" s="3" t="s">
        <v>34</v>
      </c>
      <c r="E70" s="3" t="s">
        <v>25</v>
      </c>
      <c r="F70" s="108" t="s">
        <v>200</v>
      </c>
      <c r="G70" s="175"/>
      <c r="H70" s="180">
        <f>H71</f>
        <v>410</v>
      </c>
      <c r="I70" s="180">
        <f>I71</f>
        <v>190</v>
      </c>
    </row>
    <row r="71" spans="1:9" ht="31.5">
      <c r="A71" s="5"/>
      <c r="B71" s="111" t="s">
        <v>283</v>
      </c>
      <c r="C71" s="230">
        <v>871</v>
      </c>
      <c r="D71" s="3" t="s">
        <v>34</v>
      </c>
      <c r="E71" s="3" t="s">
        <v>25</v>
      </c>
      <c r="F71" s="108" t="s">
        <v>200</v>
      </c>
      <c r="G71" s="175">
        <v>244</v>
      </c>
      <c r="H71" s="180">
        <v>410</v>
      </c>
      <c r="I71" s="180">
        <v>190</v>
      </c>
    </row>
    <row r="72" spans="1:9" ht="25.5">
      <c r="A72" s="5"/>
      <c r="B72" s="13" t="s">
        <v>312</v>
      </c>
      <c r="C72" s="230">
        <v>871</v>
      </c>
      <c r="D72" s="2" t="s">
        <v>34</v>
      </c>
      <c r="E72" s="2" t="s">
        <v>34</v>
      </c>
      <c r="F72" s="2"/>
      <c r="G72" s="49"/>
      <c r="H72" s="16">
        <f>H73</f>
        <v>569.3</v>
      </c>
      <c r="I72" s="16">
        <f>I73</f>
        <v>599.3</v>
      </c>
    </row>
    <row r="73" spans="1:9" ht="31.5">
      <c r="A73" s="5"/>
      <c r="B73" s="111" t="s">
        <v>46</v>
      </c>
      <c r="C73" s="230">
        <v>871</v>
      </c>
      <c r="D73" s="9" t="s">
        <v>34</v>
      </c>
      <c r="E73" s="9" t="s">
        <v>34</v>
      </c>
      <c r="F73" s="108" t="s">
        <v>313</v>
      </c>
      <c r="G73" s="175"/>
      <c r="H73" s="180">
        <f>SUM(H74:H77)</f>
        <v>569.3</v>
      </c>
      <c r="I73" s="180">
        <f>SUM(I74:I77)</f>
        <v>599.3</v>
      </c>
    </row>
    <row r="74" spans="1:9" ht="15">
      <c r="A74" s="5"/>
      <c r="B74" s="157" t="s">
        <v>280</v>
      </c>
      <c r="C74" s="230">
        <v>871</v>
      </c>
      <c r="D74" s="9" t="s">
        <v>34</v>
      </c>
      <c r="E74" s="9" t="s">
        <v>34</v>
      </c>
      <c r="F74" s="108" t="s">
        <v>313</v>
      </c>
      <c r="G74" s="50">
        <v>111</v>
      </c>
      <c r="H74" s="180">
        <v>495.3</v>
      </c>
      <c r="I74" s="180">
        <v>495.3</v>
      </c>
    </row>
    <row r="75" spans="1:9" ht="31.5">
      <c r="A75" s="5"/>
      <c r="B75" s="112" t="s">
        <v>281</v>
      </c>
      <c r="C75" s="230">
        <v>871</v>
      </c>
      <c r="D75" s="9" t="s">
        <v>34</v>
      </c>
      <c r="E75" s="9" t="s">
        <v>34</v>
      </c>
      <c r="F75" s="108" t="s">
        <v>313</v>
      </c>
      <c r="G75" s="50">
        <v>242</v>
      </c>
      <c r="H75" s="180">
        <v>22.1</v>
      </c>
      <c r="I75" s="180">
        <v>52.1</v>
      </c>
    </row>
    <row r="76" spans="1:9" ht="31.5">
      <c r="A76" s="5"/>
      <c r="B76" s="112" t="s">
        <v>283</v>
      </c>
      <c r="C76" s="230">
        <v>871</v>
      </c>
      <c r="D76" s="9" t="s">
        <v>34</v>
      </c>
      <c r="E76" s="9" t="s">
        <v>34</v>
      </c>
      <c r="F76" s="108" t="s">
        <v>313</v>
      </c>
      <c r="G76" s="50">
        <v>244</v>
      </c>
      <c r="H76" s="180">
        <v>49.9</v>
      </c>
      <c r="I76" s="180">
        <v>49.9</v>
      </c>
    </row>
    <row r="77" spans="1:9" ht="31.5">
      <c r="A77" s="5"/>
      <c r="B77" s="112" t="s">
        <v>284</v>
      </c>
      <c r="C77" s="230">
        <v>871</v>
      </c>
      <c r="D77" s="9" t="s">
        <v>34</v>
      </c>
      <c r="E77" s="9" t="s">
        <v>34</v>
      </c>
      <c r="F77" s="108" t="s">
        <v>313</v>
      </c>
      <c r="G77" s="50">
        <v>851</v>
      </c>
      <c r="H77" s="180">
        <v>2</v>
      </c>
      <c r="I77" s="180">
        <v>2</v>
      </c>
    </row>
    <row r="78" spans="1:9" ht="14.25">
      <c r="A78" s="5"/>
      <c r="B78" s="4" t="s">
        <v>301</v>
      </c>
      <c r="C78" s="230">
        <v>871</v>
      </c>
      <c r="D78" s="25" t="s">
        <v>39</v>
      </c>
      <c r="E78" s="25"/>
      <c r="F78" s="24"/>
      <c r="G78" s="53"/>
      <c r="H78" s="16">
        <f>H79+H103</f>
        <v>2261.9</v>
      </c>
      <c r="I78" s="16">
        <f>I79+I103</f>
        <v>2721.5</v>
      </c>
    </row>
    <row r="79" spans="1:9" ht="12.75">
      <c r="A79" s="5"/>
      <c r="B79" s="6" t="s">
        <v>40</v>
      </c>
      <c r="C79" s="230">
        <v>871</v>
      </c>
      <c r="D79" s="2" t="s">
        <v>39</v>
      </c>
      <c r="E79" s="2" t="s">
        <v>24</v>
      </c>
      <c r="F79" s="2" t="s">
        <v>22</v>
      </c>
      <c r="G79" s="49" t="s">
        <v>20</v>
      </c>
      <c r="H79" s="16">
        <f>H80+H87+H89+H91+H97+H101</f>
        <v>2251.9</v>
      </c>
      <c r="I79" s="16">
        <f>I80+I87+I89+I91+I97+I101</f>
        <v>2711.5</v>
      </c>
    </row>
    <row r="80" spans="1:9" ht="25.5">
      <c r="A80" s="5"/>
      <c r="B80" s="6" t="s">
        <v>41</v>
      </c>
      <c r="C80" s="230">
        <v>871</v>
      </c>
      <c r="D80" s="2" t="s">
        <v>39</v>
      </c>
      <c r="E80" s="2" t="s">
        <v>24</v>
      </c>
      <c r="F80" s="2" t="s">
        <v>12</v>
      </c>
      <c r="G80" s="49"/>
      <c r="H80" s="16">
        <f>H81</f>
        <v>1464.5</v>
      </c>
      <c r="I80" s="16">
        <f>I81</f>
        <v>1822.0000000000002</v>
      </c>
    </row>
    <row r="81" spans="1:9" ht="12.75">
      <c r="A81" s="5"/>
      <c r="B81" s="7" t="s">
        <v>46</v>
      </c>
      <c r="C81" s="230">
        <v>871</v>
      </c>
      <c r="D81" s="3" t="s">
        <v>39</v>
      </c>
      <c r="E81" s="3" t="s">
        <v>24</v>
      </c>
      <c r="F81" s="3" t="s">
        <v>45</v>
      </c>
      <c r="G81" s="50"/>
      <c r="H81" s="17">
        <f>SUM(H82:H86)</f>
        <v>1464.5</v>
      </c>
      <c r="I81" s="17">
        <f>SUM(I82:I86)</f>
        <v>1822.0000000000002</v>
      </c>
    </row>
    <row r="82" spans="1:9" ht="15.75">
      <c r="A82" s="5"/>
      <c r="B82" s="112" t="s">
        <v>280</v>
      </c>
      <c r="C82" s="230">
        <v>871</v>
      </c>
      <c r="D82" s="3" t="s">
        <v>39</v>
      </c>
      <c r="E82" s="3" t="s">
        <v>24</v>
      </c>
      <c r="F82" s="3" t="s">
        <v>45</v>
      </c>
      <c r="G82" s="51" t="s">
        <v>302</v>
      </c>
      <c r="H82" s="17">
        <v>917.1</v>
      </c>
      <c r="I82" s="17">
        <v>917.1</v>
      </c>
    </row>
    <row r="83" spans="1:9" ht="31.5">
      <c r="A83" s="5"/>
      <c r="B83" s="112" t="s">
        <v>281</v>
      </c>
      <c r="C83" s="230">
        <v>871</v>
      </c>
      <c r="D83" s="3" t="s">
        <v>39</v>
      </c>
      <c r="E83" s="3" t="s">
        <v>24</v>
      </c>
      <c r="F83" s="3" t="s">
        <v>45</v>
      </c>
      <c r="G83" s="50">
        <v>242</v>
      </c>
      <c r="H83" s="17">
        <v>11.5</v>
      </c>
      <c r="I83" s="17">
        <v>12.2</v>
      </c>
    </row>
    <row r="84" spans="1:9" ht="31.5">
      <c r="A84" s="5"/>
      <c r="B84" s="111" t="s">
        <v>282</v>
      </c>
      <c r="C84" s="230">
        <v>871</v>
      </c>
      <c r="D84" s="3" t="s">
        <v>39</v>
      </c>
      <c r="E84" s="3" t="s">
        <v>24</v>
      </c>
      <c r="F84" s="3" t="s">
        <v>45</v>
      </c>
      <c r="G84" s="50">
        <v>243</v>
      </c>
      <c r="H84" s="17"/>
      <c r="I84" s="17">
        <v>300</v>
      </c>
    </row>
    <row r="85" spans="1:9" ht="31.5">
      <c r="A85" s="5"/>
      <c r="B85" s="112" t="s">
        <v>283</v>
      </c>
      <c r="C85" s="230">
        <v>871</v>
      </c>
      <c r="D85" s="3" t="s">
        <v>39</v>
      </c>
      <c r="E85" s="3" t="s">
        <v>24</v>
      </c>
      <c r="F85" s="3" t="s">
        <v>45</v>
      </c>
      <c r="G85" s="50">
        <v>244</v>
      </c>
      <c r="H85" s="17">
        <v>517.9</v>
      </c>
      <c r="I85" s="17">
        <v>574.7</v>
      </c>
    </row>
    <row r="86" spans="1:9" ht="31.5">
      <c r="A86" s="5"/>
      <c r="B86" s="112" t="s">
        <v>284</v>
      </c>
      <c r="C86" s="230">
        <v>871</v>
      </c>
      <c r="D86" s="3" t="s">
        <v>39</v>
      </c>
      <c r="E86" s="3" t="s">
        <v>24</v>
      </c>
      <c r="F86" s="3" t="s">
        <v>45</v>
      </c>
      <c r="G86" s="50">
        <v>851</v>
      </c>
      <c r="H86" s="19">
        <v>18</v>
      </c>
      <c r="I86" s="19">
        <v>18</v>
      </c>
    </row>
    <row r="87" spans="1:9" ht="38.25">
      <c r="A87" s="5"/>
      <c r="B87" s="189" t="s">
        <v>47</v>
      </c>
      <c r="C87" s="230">
        <v>871</v>
      </c>
      <c r="D87" s="6" t="s">
        <v>39</v>
      </c>
      <c r="E87" s="6" t="s">
        <v>24</v>
      </c>
      <c r="F87" s="6" t="s">
        <v>339</v>
      </c>
      <c r="G87" s="206"/>
      <c r="H87" s="207">
        <f>H88</f>
        <v>14.1</v>
      </c>
      <c r="I87" s="207">
        <f>I88</f>
        <v>14.1</v>
      </c>
    </row>
    <row r="88" spans="1:9" ht="15.75">
      <c r="A88" s="5"/>
      <c r="B88" s="111" t="s">
        <v>280</v>
      </c>
      <c r="C88" s="230">
        <v>871</v>
      </c>
      <c r="D88" s="97" t="s">
        <v>39</v>
      </c>
      <c r="E88" s="97" t="s">
        <v>24</v>
      </c>
      <c r="F88" s="97" t="s">
        <v>339</v>
      </c>
      <c r="G88" s="182" t="s">
        <v>302</v>
      </c>
      <c r="H88" s="180">
        <v>14.1</v>
      </c>
      <c r="I88" s="180">
        <v>14.1</v>
      </c>
    </row>
    <row r="89" spans="1:9" ht="57">
      <c r="A89" s="5"/>
      <c r="B89" s="204" t="s">
        <v>203</v>
      </c>
      <c r="C89" s="230">
        <v>871</v>
      </c>
      <c r="D89" s="163" t="s">
        <v>39</v>
      </c>
      <c r="E89" s="163" t="s">
        <v>24</v>
      </c>
      <c r="F89" s="195" t="s">
        <v>196</v>
      </c>
      <c r="G89" s="212"/>
      <c r="H89" s="180">
        <f>H90</f>
        <v>100</v>
      </c>
      <c r="I89" s="180">
        <f>I90</f>
        <v>100</v>
      </c>
    </row>
    <row r="90" spans="1:9" ht="31.5">
      <c r="A90" s="5"/>
      <c r="B90" s="112" t="s">
        <v>283</v>
      </c>
      <c r="C90" s="230">
        <v>871</v>
      </c>
      <c r="D90" s="97" t="s">
        <v>39</v>
      </c>
      <c r="E90" s="97" t="s">
        <v>24</v>
      </c>
      <c r="F90" s="209" t="s">
        <v>196</v>
      </c>
      <c r="G90" s="172" t="s">
        <v>293</v>
      </c>
      <c r="H90" s="180">
        <v>100</v>
      </c>
      <c r="I90" s="180">
        <v>100</v>
      </c>
    </row>
    <row r="91" spans="1:9" ht="12.75">
      <c r="A91" s="5"/>
      <c r="B91" s="6" t="s">
        <v>68</v>
      </c>
      <c r="C91" s="230">
        <v>871</v>
      </c>
      <c r="D91" s="24" t="s">
        <v>39</v>
      </c>
      <c r="E91" s="24" t="s">
        <v>24</v>
      </c>
      <c r="F91" s="24" t="s">
        <v>69</v>
      </c>
      <c r="G91" s="59"/>
      <c r="H91" s="60">
        <f>H92</f>
        <v>449.29999999999995</v>
      </c>
      <c r="I91" s="60">
        <f>I92</f>
        <v>551.4</v>
      </c>
    </row>
    <row r="92" spans="1:9" ht="12.75">
      <c r="A92" s="5"/>
      <c r="B92" s="7" t="s">
        <v>46</v>
      </c>
      <c r="C92" s="230">
        <v>871</v>
      </c>
      <c r="D92" s="23" t="s">
        <v>39</v>
      </c>
      <c r="E92" s="23" t="s">
        <v>24</v>
      </c>
      <c r="F92" s="23" t="s">
        <v>70</v>
      </c>
      <c r="G92" s="58"/>
      <c r="H92" s="20">
        <f>H93+H94+H95+H96</f>
        <v>449.29999999999995</v>
      </c>
      <c r="I92" s="20">
        <f>I93+I94+I95+I96</f>
        <v>551.4</v>
      </c>
    </row>
    <row r="93" spans="1:9" ht="15.75">
      <c r="A93" s="5"/>
      <c r="B93" s="112" t="s">
        <v>280</v>
      </c>
      <c r="C93" s="230">
        <v>871</v>
      </c>
      <c r="D93" s="21" t="s">
        <v>39</v>
      </c>
      <c r="E93" s="21" t="s">
        <v>24</v>
      </c>
      <c r="F93" s="27" t="s">
        <v>70</v>
      </c>
      <c r="G93" s="51" t="s">
        <v>302</v>
      </c>
      <c r="H93" s="26">
        <v>331</v>
      </c>
      <c r="I93" s="26">
        <v>331</v>
      </c>
    </row>
    <row r="94" spans="1:9" ht="31.5">
      <c r="A94" s="5"/>
      <c r="B94" s="111" t="s">
        <v>281</v>
      </c>
      <c r="C94" s="230">
        <v>871</v>
      </c>
      <c r="D94" s="21" t="s">
        <v>39</v>
      </c>
      <c r="E94" s="21" t="s">
        <v>24</v>
      </c>
      <c r="F94" s="27" t="s">
        <v>70</v>
      </c>
      <c r="G94" s="51" t="s">
        <v>290</v>
      </c>
      <c r="H94" s="26">
        <v>31.9</v>
      </c>
      <c r="I94" s="26">
        <v>33.9</v>
      </c>
    </row>
    <row r="95" spans="1:9" ht="31.5">
      <c r="A95" s="5"/>
      <c r="B95" s="112" t="s">
        <v>282</v>
      </c>
      <c r="C95" s="230">
        <v>871</v>
      </c>
      <c r="D95" s="21" t="s">
        <v>39</v>
      </c>
      <c r="E95" s="21" t="s">
        <v>24</v>
      </c>
      <c r="F95" s="27" t="s">
        <v>70</v>
      </c>
      <c r="G95" s="50">
        <v>243</v>
      </c>
      <c r="H95" s="26"/>
      <c r="I95" s="26">
        <v>95</v>
      </c>
    </row>
    <row r="96" spans="1:9" ht="31.5">
      <c r="A96" s="5"/>
      <c r="B96" s="112" t="s">
        <v>283</v>
      </c>
      <c r="C96" s="230">
        <v>871</v>
      </c>
      <c r="D96" s="21" t="s">
        <v>39</v>
      </c>
      <c r="E96" s="21" t="s">
        <v>24</v>
      </c>
      <c r="F96" s="27" t="s">
        <v>70</v>
      </c>
      <c r="G96" s="50">
        <v>244</v>
      </c>
      <c r="H96" s="26">
        <v>86.4</v>
      </c>
      <c r="I96" s="26">
        <v>91.5</v>
      </c>
    </row>
    <row r="97" spans="1:9" ht="40.5">
      <c r="A97" s="5"/>
      <c r="B97" s="183" t="s">
        <v>47</v>
      </c>
      <c r="C97" s="230">
        <v>871</v>
      </c>
      <c r="D97" s="184" t="s">
        <v>39</v>
      </c>
      <c r="E97" s="184" t="s">
        <v>24</v>
      </c>
      <c r="F97" s="6" t="s">
        <v>339</v>
      </c>
      <c r="G97" s="186"/>
      <c r="H97" s="187">
        <f>H98</f>
        <v>6.2</v>
      </c>
      <c r="I97" s="187">
        <f>I98</f>
        <v>6.2</v>
      </c>
    </row>
    <row r="98" spans="1:9" ht="15.75">
      <c r="A98" s="5"/>
      <c r="B98" s="111" t="s">
        <v>280</v>
      </c>
      <c r="C98" s="230">
        <v>871</v>
      </c>
      <c r="D98" s="97" t="s">
        <v>39</v>
      </c>
      <c r="E98" s="97" t="s">
        <v>24</v>
      </c>
      <c r="F98" s="97" t="s">
        <v>339</v>
      </c>
      <c r="G98" s="182" t="s">
        <v>302</v>
      </c>
      <c r="H98" s="180">
        <v>6.2</v>
      </c>
      <c r="I98" s="180">
        <v>6.2</v>
      </c>
    </row>
    <row r="99" spans="1:9" ht="13.5">
      <c r="A99" s="5"/>
      <c r="B99" s="188" t="s">
        <v>74</v>
      </c>
      <c r="C99" s="230">
        <v>871</v>
      </c>
      <c r="D99" s="184" t="s">
        <v>39</v>
      </c>
      <c r="E99" s="184" t="s">
        <v>24</v>
      </c>
      <c r="F99" s="185" t="s">
        <v>341</v>
      </c>
      <c r="G99" s="186"/>
      <c r="H99" s="187">
        <f>H100</f>
        <v>0</v>
      </c>
      <c r="I99" s="187">
        <f>I100</f>
        <v>0</v>
      </c>
    </row>
    <row r="100" spans="1:9" ht="15.75">
      <c r="A100" s="5"/>
      <c r="B100" s="111" t="s">
        <v>280</v>
      </c>
      <c r="C100" s="230">
        <v>871</v>
      </c>
      <c r="D100" s="97" t="s">
        <v>39</v>
      </c>
      <c r="E100" s="97" t="s">
        <v>24</v>
      </c>
      <c r="F100" s="185" t="s">
        <v>341</v>
      </c>
      <c r="G100" s="182" t="s">
        <v>302</v>
      </c>
      <c r="H100" s="180"/>
      <c r="I100" s="180"/>
    </row>
    <row r="101" spans="1:9" ht="51">
      <c r="A101" s="5"/>
      <c r="B101" s="189" t="s">
        <v>303</v>
      </c>
      <c r="C101" s="230">
        <v>871</v>
      </c>
      <c r="D101" s="97" t="s">
        <v>39</v>
      </c>
      <c r="E101" s="97" t="s">
        <v>24</v>
      </c>
      <c r="F101" s="185" t="s">
        <v>340</v>
      </c>
      <c r="G101" s="182"/>
      <c r="H101" s="180">
        <f>H102</f>
        <v>217.8</v>
      </c>
      <c r="I101" s="180">
        <f>I102</f>
        <v>217.8</v>
      </c>
    </row>
    <row r="102" spans="1:9" ht="47.25">
      <c r="A102" s="5"/>
      <c r="B102" s="111" t="s">
        <v>304</v>
      </c>
      <c r="C102" s="230">
        <v>871</v>
      </c>
      <c r="D102" s="97" t="s">
        <v>39</v>
      </c>
      <c r="E102" s="97" t="s">
        <v>24</v>
      </c>
      <c r="F102" s="27" t="s">
        <v>340</v>
      </c>
      <c r="G102" s="182" t="s">
        <v>305</v>
      </c>
      <c r="H102" s="180">
        <v>217.8</v>
      </c>
      <c r="I102" s="180">
        <v>217.8</v>
      </c>
    </row>
    <row r="103" spans="1:9" ht="31.5">
      <c r="A103" s="5"/>
      <c r="B103" s="191" t="s">
        <v>315</v>
      </c>
      <c r="C103" s="230">
        <v>871</v>
      </c>
      <c r="D103" s="212" t="s">
        <v>39</v>
      </c>
      <c r="E103" s="212" t="s">
        <v>33</v>
      </c>
      <c r="F103" s="185"/>
      <c r="G103" s="214"/>
      <c r="H103" s="213">
        <f>H104</f>
        <v>10</v>
      </c>
      <c r="I103" s="213">
        <f>I104</f>
        <v>10</v>
      </c>
    </row>
    <row r="104" spans="1:9" ht="45">
      <c r="A104" s="5"/>
      <c r="B104" s="203" t="s">
        <v>190</v>
      </c>
      <c r="C104" s="230">
        <v>871</v>
      </c>
      <c r="D104" s="172" t="s">
        <v>39</v>
      </c>
      <c r="E104" s="172" t="s">
        <v>33</v>
      </c>
      <c r="F104" s="23" t="s">
        <v>192</v>
      </c>
      <c r="G104" s="182"/>
      <c r="H104" s="180">
        <f>H105</f>
        <v>10</v>
      </c>
      <c r="I104" s="180">
        <f>I105</f>
        <v>10</v>
      </c>
    </row>
    <row r="105" spans="1:9" ht="31.5">
      <c r="A105" s="5"/>
      <c r="B105" s="112" t="s">
        <v>283</v>
      </c>
      <c r="C105" s="230">
        <v>871</v>
      </c>
      <c r="D105" s="172" t="s">
        <v>39</v>
      </c>
      <c r="E105" s="172" t="s">
        <v>33</v>
      </c>
      <c r="F105" s="23" t="s">
        <v>192</v>
      </c>
      <c r="G105" s="182" t="s">
        <v>293</v>
      </c>
      <c r="H105" s="180">
        <v>10</v>
      </c>
      <c r="I105" s="180">
        <v>10</v>
      </c>
    </row>
    <row r="106" spans="1:9" ht="14.25">
      <c r="A106" s="5"/>
      <c r="B106" s="4" t="s">
        <v>306</v>
      </c>
      <c r="C106" s="230">
        <v>871</v>
      </c>
      <c r="D106" s="25" t="s">
        <v>75</v>
      </c>
      <c r="E106" s="25"/>
      <c r="F106" s="24"/>
      <c r="G106" s="24"/>
      <c r="H106" s="60">
        <f aca="true" t="shared" si="7" ref="H106:I108">H107</f>
        <v>20</v>
      </c>
      <c r="I106" s="60">
        <f t="shared" si="7"/>
        <v>20</v>
      </c>
    </row>
    <row r="107" spans="1:9" ht="12.75">
      <c r="A107" s="5"/>
      <c r="B107" s="15" t="s">
        <v>316</v>
      </c>
      <c r="C107" s="230">
        <v>871</v>
      </c>
      <c r="D107" s="22" t="s">
        <v>75</v>
      </c>
      <c r="E107" s="22" t="s">
        <v>25</v>
      </c>
      <c r="F107" s="23"/>
      <c r="G107" s="23"/>
      <c r="H107" s="20">
        <f t="shared" si="7"/>
        <v>20</v>
      </c>
      <c r="I107" s="20">
        <f t="shared" si="7"/>
        <v>20</v>
      </c>
    </row>
    <row r="108" spans="1:9" ht="45">
      <c r="A108" s="5"/>
      <c r="B108" s="203" t="s">
        <v>190</v>
      </c>
      <c r="C108" s="230">
        <v>871</v>
      </c>
      <c r="D108" s="22" t="s">
        <v>75</v>
      </c>
      <c r="E108" s="22" t="s">
        <v>25</v>
      </c>
      <c r="F108" s="209" t="s">
        <v>192</v>
      </c>
      <c r="G108" s="23"/>
      <c r="H108" s="26">
        <f t="shared" si="7"/>
        <v>20</v>
      </c>
      <c r="I108" s="26">
        <f t="shared" si="7"/>
        <v>20</v>
      </c>
    </row>
    <row r="109" spans="1:9" ht="31.5">
      <c r="A109" s="5"/>
      <c r="B109" s="112" t="s">
        <v>283</v>
      </c>
      <c r="C109" s="230">
        <v>871</v>
      </c>
      <c r="D109" s="208" t="s">
        <v>75</v>
      </c>
      <c r="E109" s="208" t="s">
        <v>25</v>
      </c>
      <c r="F109" s="209" t="s">
        <v>192</v>
      </c>
      <c r="G109" s="210">
        <v>244</v>
      </c>
      <c r="H109" s="26">
        <v>20</v>
      </c>
      <c r="I109" s="26">
        <v>20</v>
      </c>
    </row>
    <row r="110" spans="1:9" ht="12.75">
      <c r="A110" s="5"/>
      <c r="B110" s="220" t="s">
        <v>76</v>
      </c>
      <c r="C110" s="230">
        <v>871</v>
      </c>
      <c r="D110" s="221" t="s">
        <v>323</v>
      </c>
      <c r="E110" s="222"/>
      <c r="F110" s="223"/>
      <c r="G110" s="223"/>
      <c r="H110" s="180">
        <f aca="true" t="shared" si="8" ref="H110:I112">H111</f>
        <v>289</v>
      </c>
      <c r="I110" s="180">
        <f t="shared" si="8"/>
        <v>589.7</v>
      </c>
    </row>
    <row r="111" spans="1:9" ht="12.75">
      <c r="A111" s="5"/>
      <c r="B111" s="220" t="s">
        <v>67</v>
      </c>
      <c r="C111" s="230">
        <v>871</v>
      </c>
      <c r="D111" s="221" t="s">
        <v>323</v>
      </c>
      <c r="E111" s="222" t="s">
        <v>323</v>
      </c>
      <c r="F111" s="223"/>
      <c r="G111" s="223"/>
      <c r="H111" s="180">
        <f t="shared" si="8"/>
        <v>289</v>
      </c>
      <c r="I111" s="180">
        <f t="shared" si="8"/>
        <v>589.7</v>
      </c>
    </row>
    <row r="112" spans="1:9" ht="12.75">
      <c r="A112" s="5"/>
      <c r="B112" s="224" t="s">
        <v>67</v>
      </c>
      <c r="C112" s="230">
        <v>871</v>
      </c>
      <c r="D112" s="225" t="s">
        <v>323</v>
      </c>
      <c r="E112" s="226" t="s">
        <v>323</v>
      </c>
      <c r="F112" s="227" t="s">
        <v>324</v>
      </c>
      <c r="G112" s="227"/>
      <c r="H112" s="180">
        <f t="shared" si="8"/>
        <v>289</v>
      </c>
      <c r="I112" s="180">
        <f t="shared" si="8"/>
        <v>589.7</v>
      </c>
    </row>
    <row r="113" spans="1:9" ht="12.75">
      <c r="A113" s="5"/>
      <c r="B113" s="224" t="s">
        <v>67</v>
      </c>
      <c r="C113" s="230">
        <v>871</v>
      </c>
      <c r="D113" s="225" t="s">
        <v>323</v>
      </c>
      <c r="E113" s="226" t="s">
        <v>323</v>
      </c>
      <c r="F113" s="227" t="s">
        <v>324</v>
      </c>
      <c r="G113" s="227" t="s">
        <v>325</v>
      </c>
      <c r="H113" s="180">
        <v>289</v>
      </c>
      <c r="I113" s="180">
        <v>589.7</v>
      </c>
    </row>
    <row r="114" spans="4:9" ht="12.75">
      <c r="D114"/>
      <c r="E114"/>
      <c r="F114"/>
      <c r="G114"/>
      <c r="H114" s="55">
        <f>H9+H37+H43+H48+H53+H78+H106+H113</f>
        <v>11559.199999999999</v>
      </c>
      <c r="I114" s="55">
        <f>I9+I37+I43+I48+I53+I78+I106+I113</f>
        <v>11794.400000000001</v>
      </c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 s="62" t="s">
        <v>24</v>
      </c>
      <c r="H116" s="47">
        <f>H9</f>
        <v>2996.3999999999996</v>
      </c>
      <c r="I116" s="47">
        <f>I9</f>
        <v>3778.8</v>
      </c>
    </row>
    <row r="117" spans="4:9" ht="12.75">
      <c r="D117"/>
      <c r="E117"/>
      <c r="F117"/>
      <c r="G117" s="62" t="s">
        <v>31</v>
      </c>
      <c r="H117" s="47">
        <f>H37</f>
        <v>155.8</v>
      </c>
      <c r="I117" s="47">
        <f>I37</f>
        <v>159.8</v>
      </c>
    </row>
    <row r="118" spans="4:9" ht="12.75">
      <c r="D118"/>
      <c r="E118"/>
      <c r="F118"/>
      <c r="G118" s="62" t="s">
        <v>25</v>
      </c>
      <c r="H118" s="47">
        <f>H43</f>
        <v>30</v>
      </c>
      <c r="I118" s="47">
        <f>I43</f>
        <v>0</v>
      </c>
    </row>
    <row r="119" spans="4:9" ht="12.75">
      <c r="D119"/>
      <c r="E119"/>
      <c r="F119"/>
      <c r="G119" s="62" t="s">
        <v>33</v>
      </c>
      <c r="H119" s="47">
        <f>H48</f>
        <v>1109.9</v>
      </c>
      <c r="I119" s="47">
        <f>I48</f>
        <v>1381.3</v>
      </c>
    </row>
    <row r="120" spans="4:9" ht="12.75">
      <c r="D120"/>
      <c r="E120"/>
      <c r="F120"/>
      <c r="G120" s="62" t="s">
        <v>34</v>
      </c>
      <c r="H120" s="47">
        <f>H53</f>
        <v>4696.2</v>
      </c>
      <c r="I120" s="47">
        <f>I53</f>
        <v>3143.3</v>
      </c>
    </row>
    <row r="121" spans="4:9" ht="12.75">
      <c r="D121"/>
      <c r="E121"/>
      <c r="F121"/>
      <c r="G121" s="62" t="s">
        <v>38</v>
      </c>
      <c r="H121" s="47"/>
      <c r="I121" s="47"/>
    </row>
    <row r="122" spans="4:9" ht="12.75">
      <c r="D122"/>
      <c r="E122"/>
      <c r="F122"/>
      <c r="G122" s="62" t="s">
        <v>39</v>
      </c>
      <c r="H122" s="47">
        <f>H78</f>
        <v>2261.9</v>
      </c>
      <c r="I122" s="47">
        <f>I78</f>
        <v>2721.5</v>
      </c>
    </row>
    <row r="123" spans="4:9" ht="12.75">
      <c r="D123"/>
      <c r="E123"/>
      <c r="F123"/>
      <c r="G123" s="62" t="s">
        <v>77</v>
      </c>
      <c r="H123" s="47"/>
      <c r="I123" s="47"/>
    </row>
    <row r="124" spans="4:9" ht="12.75">
      <c r="D124"/>
      <c r="E124"/>
      <c r="F124"/>
      <c r="G124" s="62">
        <v>10</v>
      </c>
      <c r="H124" s="47">
        <f>H106</f>
        <v>20</v>
      </c>
      <c r="I124" s="47">
        <f>I106</f>
        <v>20</v>
      </c>
    </row>
    <row r="125" spans="4:9" ht="12.75">
      <c r="D125"/>
      <c r="E125"/>
      <c r="F125"/>
      <c r="G125" s="62" t="s">
        <v>148</v>
      </c>
      <c r="H125" s="47"/>
      <c r="I125" s="47"/>
    </row>
    <row r="126" spans="4:9" ht="12.75">
      <c r="D126"/>
      <c r="E126"/>
      <c r="F126"/>
      <c r="G126"/>
      <c r="H126" s="76">
        <f>SUM(H116:H125)</f>
        <v>11270.199999999999</v>
      </c>
      <c r="I126" s="76">
        <f>SUM(I116:I125)</f>
        <v>11204.7</v>
      </c>
    </row>
    <row r="127" spans="4:9" ht="12.75">
      <c r="D127"/>
      <c r="E127"/>
      <c r="F127"/>
      <c r="G127"/>
      <c r="H127" s="76">
        <f>H114-H126</f>
        <v>289</v>
      </c>
      <c r="I127" s="76">
        <f>I114-I126</f>
        <v>589.7000000000007</v>
      </c>
    </row>
  </sheetData>
  <sheetProtection/>
  <mergeCells count="4">
    <mergeCell ref="C2:H2"/>
    <mergeCell ref="A5:H5"/>
    <mergeCell ref="A4:I4"/>
    <mergeCell ref="E3:H3"/>
  </mergeCells>
  <printOptions/>
  <pageMargins left="0.69" right="0.26" top="0.33" bottom="0.32" header="0.28" footer="0.17"/>
  <pageSetup horizontalDpi="600" verticalDpi="600" orientation="portrait" paperSize="9" scale="90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K2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6.00390625" style="205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  <col min="9" max="9" width="9.8515625" style="0" customWidth="1"/>
    <col min="10" max="10" width="0.13671875" style="0" customWidth="1"/>
  </cols>
  <sheetData>
    <row r="1" spans="5:8" ht="14.25">
      <c r="E1" s="279"/>
      <c r="F1" s="279"/>
      <c r="G1" s="279"/>
      <c r="H1" s="279"/>
    </row>
    <row r="2" spans="1:11" ht="15">
      <c r="A2" s="1"/>
      <c r="B2" s="200"/>
      <c r="C2" s="1"/>
      <c r="D2" s="1"/>
      <c r="E2" s="243" t="s">
        <v>350</v>
      </c>
      <c r="F2" s="285"/>
      <c r="G2" s="285"/>
      <c r="H2" s="285"/>
      <c r="I2" s="1"/>
      <c r="J2" s="1"/>
      <c r="K2" s="1"/>
    </row>
    <row r="3" spans="1:11" ht="12.75" customHeight="1">
      <c r="A3" s="1"/>
      <c r="B3" s="201"/>
      <c r="C3" s="36"/>
      <c r="D3" s="36"/>
      <c r="E3" s="36"/>
      <c r="F3" s="36"/>
      <c r="G3" s="36"/>
      <c r="H3" s="36"/>
      <c r="I3" s="44"/>
      <c r="J3" s="44"/>
      <c r="K3" s="1"/>
    </row>
    <row r="4" spans="1:11" ht="50.25" customHeight="1">
      <c r="A4" s="1"/>
      <c r="B4" s="200"/>
      <c r="C4" s="1"/>
      <c r="D4" s="244" t="s">
        <v>358</v>
      </c>
      <c r="E4" s="244"/>
      <c r="F4" s="244"/>
      <c r="G4" s="244"/>
      <c r="H4" s="244"/>
      <c r="I4" s="36"/>
      <c r="J4" s="36"/>
      <c r="K4" s="36"/>
    </row>
    <row r="5" spans="1:11" ht="15">
      <c r="A5" s="1"/>
      <c r="B5" s="200"/>
      <c r="C5" s="1"/>
      <c r="D5" s="1"/>
      <c r="E5" s="243" t="s">
        <v>369</v>
      </c>
      <c r="F5" s="243"/>
      <c r="G5" s="243"/>
      <c r="H5" s="243"/>
      <c r="I5" s="1"/>
      <c r="J5" s="1"/>
      <c r="K5" s="1"/>
    </row>
    <row r="6" spans="1:11" ht="0.75" customHeight="1">
      <c r="A6" s="1"/>
      <c r="B6" s="200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86" t="s">
        <v>359</v>
      </c>
      <c r="B7" s="287"/>
      <c r="C7" s="287"/>
      <c r="D7" s="287"/>
      <c r="E7" s="287"/>
      <c r="F7" s="287"/>
      <c r="G7" s="287"/>
      <c r="H7" s="287"/>
      <c r="I7" s="1"/>
      <c r="J7" s="1"/>
      <c r="K7" s="1"/>
    </row>
    <row r="8" spans="1:11" ht="70.5" customHeight="1">
      <c r="A8" s="283" t="s">
        <v>360</v>
      </c>
      <c r="B8" s="283"/>
      <c r="C8" s="283"/>
      <c r="D8" s="283"/>
      <c r="E8" s="283"/>
      <c r="F8" s="283"/>
      <c r="G8" s="283"/>
      <c r="H8" s="283"/>
      <c r="I8" s="1"/>
      <c r="J8" s="1"/>
      <c r="K8" s="1"/>
    </row>
    <row r="9" spans="1:11" ht="19.5" customHeight="1">
      <c r="A9" s="284"/>
      <c r="B9" s="284"/>
      <c r="C9" s="284"/>
      <c r="D9" s="284"/>
      <c r="E9" s="284"/>
      <c r="F9" s="284"/>
      <c r="G9" s="284"/>
      <c r="H9" s="284"/>
      <c r="I9" s="1"/>
      <c r="J9" s="1"/>
      <c r="K9" s="1"/>
    </row>
    <row r="10" spans="1:11" ht="20.25" hidden="1">
      <c r="A10" s="78"/>
      <c r="B10" s="79"/>
      <c r="C10" s="79"/>
      <c r="D10" s="79"/>
      <c r="E10" s="79"/>
      <c r="F10" s="79"/>
      <c r="G10" s="79"/>
      <c r="H10" s="1"/>
      <c r="I10" s="1"/>
      <c r="J10" s="1"/>
      <c r="K10" s="1"/>
    </row>
    <row r="11" spans="1:11" ht="71.25">
      <c r="A11" s="34"/>
      <c r="B11" s="202" t="s">
        <v>96</v>
      </c>
      <c r="C11" s="80" t="s">
        <v>48</v>
      </c>
      <c r="D11" s="80" t="s">
        <v>17</v>
      </c>
      <c r="E11" s="80" t="s">
        <v>50</v>
      </c>
      <c r="F11" s="81" t="s">
        <v>18</v>
      </c>
      <c r="G11" s="81" t="s">
        <v>115</v>
      </c>
      <c r="H11" s="68" t="s">
        <v>361</v>
      </c>
      <c r="I11" s="68" t="s">
        <v>362</v>
      </c>
      <c r="J11" s="1"/>
      <c r="K11" s="1"/>
    </row>
    <row r="12" spans="1:11" s="61" customFormat="1" ht="57">
      <c r="A12" s="190">
        <v>1</v>
      </c>
      <c r="B12" s="194" t="s">
        <v>185</v>
      </c>
      <c r="C12" s="235">
        <v>871</v>
      </c>
      <c r="D12" s="196" t="s">
        <v>34</v>
      </c>
      <c r="E12" s="196" t="s">
        <v>25</v>
      </c>
      <c r="F12" s="195" t="s">
        <v>183</v>
      </c>
      <c r="G12" s="197">
        <v>244</v>
      </c>
      <c r="H12" s="198">
        <v>1069.7</v>
      </c>
      <c r="I12" s="198">
        <v>1069.4</v>
      </c>
      <c r="J12" s="59"/>
      <c r="K12" s="59"/>
    </row>
    <row r="13" spans="1:11" s="61" customFormat="1" ht="57">
      <c r="A13" s="190">
        <v>2</v>
      </c>
      <c r="B13" s="194" t="s">
        <v>186</v>
      </c>
      <c r="C13" s="235" t="s">
        <v>51</v>
      </c>
      <c r="D13" s="196" t="s">
        <v>25</v>
      </c>
      <c r="E13" s="196" t="s">
        <v>75</v>
      </c>
      <c r="F13" s="195" t="s">
        <v>184</v>
      </c>
      <c r="G13" s="197">
        <v>244</v>
      </c>
      <c r="H13" s="198">
        <f>H14</f>
        <v>84.3</v>
      </c>
      <c r="I13" s="198">
        <f>I14</f>
        <v>84.2</v>
      </c>
      <c r="J13" s="59"/>
      <c r="K13" s="59"/>
    </row>
    <row r="14" spans="1:11" s="61" customFormat="1" ht="31.5">
      <c r="A14" s="190"/>
      <c r="B14" s="112" t="s">
        <v>283</v>
      </c>
      <c r="C14" s="236" t="s">
        <v>51</v>
      </c>
      <c r="D14" s="208" t="s">
        <v>25</v>
      </c>
      <c r="E14" s="208" t="s">
        <v>75</v>
      </c>
      <c r="F14" s="209" t="s">
        <v>184</v>
      </c>
      <c r="G14" s="210">
        <v>244</v>
      </c>
      <c r="H14" s="211">
        <v>84.3</v>
      </c>
      <c r="I14" s="211">
        <v>84.2</v>
      </c>
      <c r="J14" s="59"/>
      <c r="K14" s="59"/>
    </row>
    <row r="15" spans="1:11" ht="71.25">
      <c r="A15" s="90">
        <v>3</v>
      </c>
      <c r="B15" s="194" t="s">
        <v>187</v>
      </c>
      <c r="C15" s="192" t="s">
        <v>51</v>
      </c>
      <c r="D15" s="196" t="s">
        <v>33</v>
      </c>
      <c r="E15" s="196" t="s">
        <v>77</v>
      </c>
      <c r="F15" s="195" t="s">
        <v>188</v>
      </c>
      <c r="G15" s="197">
        <v>243</v>
      </c>
      <c r="H15" s="198">
        <v>11.1</v>
      </c>
      <c r="I15" s="198">
        <v>11</v>
      </c>
      <c r="J15" s="1"/>
      <c r="K15" s="1"/>
    </row>
    <row r="16" spans="1:11" ht="42.75">
      <c r="A16" s="90">
        <v>4</v>
      </c>
      <c r="B16" s="194" t="s">
        <v>189</v>
      </c>
      <c r="C16" s="192" t="s">
        <v>51</v>
      </c>
      <c r="D16" s="196" t="s">
        <v>34</v>
      </c>
      <c r="E16" s="196" t="s">
        <v>24</v>
      </c>
      <c r="F16" s="195" t="s">
        <v>191</v>
      </c>
      <c r="G16" s="197">
        <v>243</v>
      </c>
      <c r="H16" s="198">
        <v>117.3</v>
      </c>
      <c r="I16" s="198">
        <v>117.2</v>
      </c>
      <c r="J16" s="1"/>
      <c r="K16" s="1"/>
    </row>
    <row r="17" spans="1:11" ht="57">
      <c r="A17" s="90">
        <v>5</v>
      </c>
      <c r="B17" s="194" t="s">
        <v>194</v>
      </c>
      <c r="C17" s="192" t="s">
        <v>51</v>
      </c>
      <c r="D17" s="196" t="s">
        <v>34</v>
      </c>
      <c r="E17" s="196" t="s">
        <v>31</v>
      </c>
      <c r="F17" s="195" t="s">
        <v>195</v>
      </c>
      <c r="G17" s="197">
        <v>244</v>
      </c>
      <c r="H17" s="198">
        <v>11.7</v>
      </c>
      <c r="I17" s="198">
        <v>11.4</v>
      </c>
      <c r="J17" s="1"/>
      <c r="K17" s="1"/>
    </row>
    <row r="18" spans="1:11" ht="62.25" customHeight="1">
      <c r="A18" s="90"/>
      <c r="B18" s="194" t="s">
        <v>334</v>
      </c>
      <c r="C18" s="192" t="s">
        <v>51</v>
      </c>
      <c r="D18" s="196" t="s">
        <v>34</v>
      </c>
      <c r="E18" s="196" t="s">
        <v>31</v>
      </c>
      <c r="F18" s="195" t="s">
        <v>204</v>
      </c>
      <c r="G18" s="197">
        <v>244</v>
      </c>
      <c r="H18" s="198">
        <v>315.1</v>
      </c>
      <c r="I18" s="198">
        <v>314.8</v>
      </c>
      <c r="J18" s="1"/>
      <c r="K18" s="1"/>
    </row>
    <row r="19" spans="1:11" ht="68.25" customHeight="1">
      <c r="A19" s="90"/>
      <c r="B19" s="194" t="s">
        <v>367</v>
      </c>
      <c r="C19" s="192" t="s">
        <v>51</v>
      </c>
      <c r="D19" s="196" t="s">
        <v>34</v>
      </c>
      <c r="E19" s="196" t="s">
        <v>31</v>
      </c>
      <c r="F19" s="195" t="s">
        <v>364</v>
      </c>
      <c r="G19" s="197">
        <v>452</v>
      </c>
      <c r="H19" s="198">
        <v>260</v>
      </c>
      <c r="I19" s="198">
        <v>99.6</v>
      </c>
      <c r="J19" s="1"/>
      <c r="K19" s="1"/>
    </row>
    <row r="20" spans="1:10" ht="99.75">
      <c r="A20" s="190"/>
      <c r="B20" s="204" t="s">
        <v>198</v>
      </c>
      <c r="C20" s="192" t="s">
        <v>51</v>
      </c>
      <c r="D20" s="192" t="s">
        <v>34</v>
      </c>
      <c r="E20" s="192" t="s">
        <v>25</v>
      </c>
      <c r="F20" s="192" t="s">
        <v>200</v>
      </c>
      <c r="G20" s="192">
        <v>244</v>
      </c>
      <c r="H20" s="109">
        <v>197.2</v>
      </c>
      <c r="I20" s="109">
        <v>197.2</v>
      </c>
      <c r="J20" s="237"/>
    </row>
    <row r="21" spans="1:10" ht="57">
      <c r="A21" s="190"/>
      <c r="B21" s="204" t="s">
        <v>201</v>
      </c>
      <c r="C21" s="192" t="s">
        <v>51</v>
      </c>
      <c r="D21" s="192" t="s">
        <v>34</v>
      </c>
      <c r="E21" s="192" t="s">
        <v>25</v>
      </c>
      <c r="F21" s="192" t="s">
        <v>202</v>
      </c>
      <c r="G21" s="192">
        <v>244</v>
      </c>
      <c r="H21" s="109">
        <v>332.7</v>
      </c>
      <c r="I21" s="109">
        <v>331.6</v>
      </c>
      <c r="J21" s="237"/>
    </row>
    <row r="22" spans="1:10" ht="71.25">
      <c r="A22" s="190"/>
      <c r="B22" s="204" t="s">
        <v>187</v>
      </c>
      <c r="C22" s="192" t="s">
        <v>51</v>
      </c>
      <c r="D22" s="192" t="s">
        <v>33</v>
      </c>
      <c r="E22" s="192" t="s">
        <v>77</v>
      </c>
      <c r="F22" s="192" t="s">
        <v>188</v>
      </c>
      <c r="G22" s="192" t="s">
        <v>293</v>
      </c>
      <c r="H22" s="109">
        <v>1641.6</v>
      </c>
      <c r="I22" s="109">
        <v>1641.5</v>
      </c>
      <c r="J22" s="238"/>
    </row>
    <row r="23" spans="1:10" ht="57">
      <c r="A23" s="190"/>
      <c r="B23" s="204" t="s">
        <v>368</v>
      </c>
      <c r="C23" s="192" t="s">
        <v>51</v>
      </c>
      <c r="D23" s="192" t="s">
        <v>33</v>
      </c>
      <c r="E23" s="192" t="s">
        <v>77</v>
      </c>
      <c r="F23" s="192" t="s">
        <v>363</v>
      </c>
      <c r="G23" s="192" t="s">
        <v>293</v>
      </c>
      <c r="H23" s="109">
        <v>770</v>
      </c>
      <c r="I23" s="109">
        <v>770</v>
      </c>
      <c r="J23" s="238"/>
    </row>
    <row r="24" spans="1:10" ht="57" hidden="1">
      <c r="A24" s="190"/>
      <c r="B24" s="204" t="s">
        <v>366</v>
      </c>
      <c r="C24" s="192" t="s">
        <v>51</v>
      </c>
      <c r="D24" s="192" t="s">
        <v>33</v>
      </c>
      <c r="E24" s="192" t="s">
        <v>77</v>
      </c>
      <c r="F24" s="192" t="s">
        <v>365</v>
      </c>
      <c r="G24" s="192" t="s">
        <v>293</v>
      </c>
      <c r="H24" s="109">
        <v>304</v>
      </c>
      <c r="I24" s="109"/>
      <c r="J24" s="238"/>
    </row>
    <row r="25" spans="1:10" ht="30.75" customHeight="1">
      <c r="A25" s="190"/>
      <c r="B25" s="204" t="s">
        <v>197</v>
      </c>
      <c r="C25" s="192" t="s">
        <v>51</v>
      </c>
      <c r="D25" s="192" t="s">
        <v>24</v>
      </c>
      <c r="E25" s="192" t="s">
        <v>148</v>
      </c>
      <c r="F25" s="192" t="s">
        <v>199</v>
      </c>
      <c r="G25" s="192" t="s">
        <v>290</v>
      </c>
      <c r="H25" s="109">
        <v>88.8</v>
      </c>
      <c r="I25" s="109">
        <v>88.6</v>
      </c>
      <c r="J25" s="238"/>
    </row>
    <row r="26" spans="1:10" ht="63" hidden="1">
      <c r="A26" s="190"/>
      <c r="B26" s="191" t="s">
        <v>334</v>
      </c>
      <c r="C26" s="192" t="s">
        <v>51</v>
      </c>
      <c r="D26" s="192" t="s">
        <v>34</v>
      </c>
      <c r="E26" s="192" t="s">
        <v>25</v>
      </c>
      <c r="F26" s="192" t="s">
        <v>204</v>
      </c>
      <c r="G26" s="192">
        <v>244</v>
      </c>
      <c r="H26" s="109"/>
      <c r="I26" s="109"/>
      <c r="J26" s="238"/>
    </row>
    <row r="27" spans="1:9" s="218" customFormat="1" ht="15">
      <c r="A27" s="90"/>
      <c r="B27" s="216" t="s">
        <v>317</v>
      </c>
      <c r="C27" s="90"/>
      <c r="D27" s="90"/>
      <c r="E27" s="90"/>
      <c r="F27" s="90"/>
      <c r="G27" s="90"/>
      <c r="H27" s="217">
        <f>H12+H13+H15+H16+H17+H18+H19+H20+H21+H22+H23+H24+H25</f>
        <v>5203.499999999999</v>
      </c>
      <c r="I27" s="217">
        <f>I12+I13+I15+I16+I17+I18+I19+I20+I21+I22+I23+I24+I25</f>
        <v>4736.5</v>
      </c>
    </row>
  </sheetData>
  <sheetProtection/>
  <mergeCells count="7">
    <mergeCell ref="A8:H8"/>
    <mergeCell ref="A9:H9"/>
    <mergeCell ref="E1:H1"/>
    <mergeCell ref="E2:H2"/>
    <mergeCell ref="A7:H7"/>
    <mergeCell ref="E5:H5"/>
    <mergeCell ref="D4:H4"/>
  </mergeCells>
  <printOptions/>
  <pageMargins left="0.75" right="0.32" top="0.51" bottom="0.35" header="0.5" footer="0.26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K23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3.7109375" style="0" customWidth="1"/>
    <col min="2" max="2" width="46.00390625" style="205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  <col min="9" max="9" width="10.7109375" style="0" customWidth="1"/>
  </cols>
  <sheetData>
    <row r="1" spans="1:11" ht="15">
      <c r="A1" s="1"/>
      <c r="B1" s="200"/>
      <c r="C1" s="1"/>
      <c r="D1" s="1"/>
      <c r="E1" s="1"/>
      <c r="F1" s="1" t="s">
        <v>320</v>
      </c>
      <c r="G1" s="1"/>
      <c r="H1" s="82"/>
      <c r="I1" s="1"/>
      <c r="J1" s="1"/>
      <c r="K1" s="1"/>
    </row>
    <row r="2" spans="1:11" ht="12.75" customHeight="1">
      <c r="A2" s="1"/>
      <c r="B2" s="201"/>
      <c r="C2" s="36"/>
      <c r="D2" s="36"/>
      <c r="E2" s="36"/>
      <c r="F2" s="36"/>
      <c r="G2" s="36"/>
      <c r="H2" s="36"/>
      <c r="I2" s="44"/>
      <c r="J2" s="44"/>
      <c r="K2" s="1"/>
    </row>
    <row r="3" spans="1:11" ht="50.25" customHeight="1">
      <c r="A3" s="1"/>
      <c r="B3" s="200"/>
      <c r="C3" s="1"/>
      <c r="D3" s="244" t="s">
        <v>182</v>
      </c>
      <c r="E3" s="244"/>
      <c r="F3" s="244"/>
      <c r="G3" s="244"/>
      <c r="H3" s="244"/>
      <c r="I3" s="36"/>
      <c r="J3" s="36"/>
      <c r="K3" s="36"/>
    </row>
    <row r="4" spans="1:11" ht="15">
      <c r="A4" s="1"/>
      <c r="B4" s="200"/>
      <c r="C4" s="1"/>
      <c r="D4" s="1"/>
      <c r="E4" s="243" t="s">
        <v>354</v>
      </c>
      <c r="F4" s="243"/>
      <c r="G4" s="243"/>
      <c r="H4" s="243"/>
      <c r="I4" s="1"/>
      <c r="J4" s="1"/>
      <c r="K4" s="1"/>
    </row>
    <row r="5" spans="1:11" ht="15">
      <c r="A5" s="1"/>
      <c r="B5" s="200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283" t="s">
        <v>321</v>
      </c>
      <c r="B6" s="283"/>
      <c r="C6" s="283"/>
      <c r="D6" s="283"/>
      <c r="E6" s="283"/>
      <c r="F6" s="283"/>
      <c r="G6" s="283"/>
      <c r="H6" s="283"/>
      <c r="I6" s="283"/>
      <c r="J6" s="1"/>
      <c r="K6" s="1"/>
    </row>
    <row r="7" spans="1:11" ht="20.25">
      <c r="A7" s="284"/>
      <c r="B7" s="284"/>
      <c r="C7" s="284"/>
      <c r="D7" s="284"/>
      <c r="E7" s="284"/>
      <c r="F7" s="284"/>
      <c r="G7" s="284"/>
      <c r="H7" s="284"/>
      <c r="I7" s="1"/>
      <c r="J7" s="1"/>
      <c r="K7" s="1"/>
    </row>
    <row r="8" spans="1:11" ht="20.25">
      <c r="A8" s="78"/>
      <c r="B8" s="79"/>
      <c r="C8" s="79"/>
      <c r="D8" s="79"/>
      <c r="E8" s="79"/>
      <c r="F8" s="79"/>
      <c r="G8" s="79"/>
      <c r="H8" s="1"/>
      <c r="I8" s="1"/>
      <c r="J8" s="1"/>
      <c r="K8" s="1"/>
    </row>
    <row r="9" spans="1:11" ht="38.25">
      <c r="A9" s="34"/>
      <c r="B9" s="202" t="s">
        <v>96</v>
      </c>
      <c r="C9" s="80" t="s">
        <v>48</v>
      </c>
      <c r="D9" s="80" t="s">
        <v>17</v>
      </c>
      <c r="E9" s="80" t="s">
        <v>50</v>
      </c>
      <c r="F9" s="81" t="s">
        <v>18</v>
      </c>
      <c r="G9" s="81" t="s">
        <v>115</v>
      </c>
      <c r="H9" s="68" t="s">
        <v>156</v>
      </c>
      <c r="I9" s="68" t="s">
        <v>322</v>
      </c>
      <c r="J9" s="1"/>
      <c r="K9" s="1"/>
    </row>
    <row r="10" spans="1:11" s="61" customFormat="1" ht="57">
      <c r="A10" s="190">
        <v>1</v>
      </c>
      <c r="B10" s="194" t="s">
        <v>186</v>
      </c>
      <c r="C10" s="192" t="s">
        <v>51</v>
      </c>
      <c r="D10" s="196" t="s">
        <v>25</v>
      </c>
      <c r="E10" s="196" t="s">
        <v>75</v>
      </c>
      <c r="F10" s="195" t="s">
        <v>184</v>
      </c>
      <c r="G10" s="197">
        <v>244</v>
      </c>
      <c r="H10" s="198">
        <v>30</v>
      </c>
      <c r="I10" s="198"/>
      <c r="J10" s="59"/>
      <c r="K10" s="59"/>
    </row>
    <row r="11" spans="1:11" ht="71.25">
      <c r="A11" s="90">
        <v>2</v>
      </c>
      <c r="B11" s="194" t="s">
        <v>187</v>
      </c>
      <c r="C11" s="192" t="s">
        <v>51</v>
      </c>
      <c r="D11" s="196" t="s">
        <v>33</v>
      </c>
      <c r="E11" s="196" t="s">
        <v>77</v>
      </c>
      <c r="F11" s="195" t="s">
        <v>188</v>
      </c>
      <c r="G11" s="197">
        <v>243</v>
      </c>
      <c r="H11" s="198">
        <v>1109.9</v>
      </c>
      <c r="I11" s="198">
        <v>1381.3</v>
      </c>
      <c r="J11" s="1"/>
      <c r="K11" s="1"/>
    </row>
    <row r="12" spans="1:11" ht="42.75">
      <c r="A12" s="90">
        <v>3</v>
      </c>
      <c r="B12" s="194" t="s">
        <v>189</v>
      </c>
      <c r="C12" s="192" t="s">
        <v>51</v>
      </c>
      <c r="D12" s="196" t="s">
        <v>34</v>
      </c>
      <c r="E12" s="196" t="s">
        <v>24</v>
      </c>
      <c r="F12" s="195" t="s">
        <v>191</v>
      </c>
      <c r="G12" s="197">
        <v>243</v>
      </c>
      <c r="H12" s="198">
        <v>2330</v>
      </c>
      <c r="I12" s="198">
        <v>2124</v>
      </c>
      <c r="J12" s="1"/>
      <c r="K12" s="1"/>
    </row>
    <row r="13" spans="1:11" ht="57">
      <c r="A13" s="90">
        <v>4</v>
      </c>
      <c r="B13" s="194" t="s">
        <v>190</v>
      </c>
      <c r="C13" s="192" t="s">
        <v>51</v>
      </c>
      <c r="D13" s="196" t="s">
        <v>314</v>
      </c>
      <c r="E13" s="196" t="s">
        <v>314</v>
      </c>
      <c r="F13" s="195" t="s">
        <v>192</v>
      </c>
      <c r="G13" s="197" t="s">
        <v>293</v>
      </c>
      <c r="H13" s="198">
        <f>H14+H15</f>
        <v>30</v>
      </c>
      <c r="I13" s="198">
        <f>I14+I15</f>
        <v>30</v>
      </c>
      <c r="J13" s="1"/>
      <c r="K13" s="1"/>
    </row>
    <row r="14" spans="1:11" ht="31.5">
      <c r="A14" s="90"/>
      <c r="B14" s="112" t="s">
        <v>283</v>
      </c>
      <c r="C14" s="108" t="s">
        <v>51</v>
      </c>
      <c r="D14" s="208" t="s">
        <v>39</v>
      </c>
      <c r="E14" s="208" t="s">
        <v>33</v>
      </c>
      <c r="F14" s="209" t="s">
        <v>192</v>
      </c>
      <c r="G14" s="215" t="s">
        <v>293</v>
      </c>
      <c r="H14" s="211">
        <v>10</v>
      </c>
      <c r="I14" s="211">
        <v>10</v>
      </c>
      <c r="J14" s="1"/>
      <c r="K14" s="1"/>
    </row>
    <row r="15" spans="1:11" ht="31.5">
      <c r="A15" s="90"/>
      <c r="B15" s="112" t="s">
        <v>283</v>
      </c>
      <c r="C15" s="108" t="s">
        <v>51</v>
      </c>
      <c r="D15" s="208" t="s">
        <v>75</v>
      </c>
      <c r="E15" s="208" t="s">
        <v>25</v>
      </c>
      <c r="F15" s="209" t="s">
        <v>192</v>
      </c>
      <c r="G15" s="210">
        <v>244</v>
      </c>
      <c r="H15" s="211">
        <v>20</v>
      </c>
      <c r="I15" s="211">
        <v>20</v>
      </c>
      <c r="J15" s="1"/>
      <c r="K15" s="1"/>
    </row>
    <row r="16" spans="1:11" ht="57">
      <c r="A16" s="90">
        <v>5</v>
      </c>
      <c r="B16" s="194" t="s">
        <v>307</v>
      </c>
      <c r="C16" s="192" t="s">
        <v>51</v>
      </c>
      <c r="D16" s="196" t="s">
        <v>34</v>
      </c>
      <c r="E16" s="196" t="s">
        <v>314</v>
      </c>
      <c r="F16" s="195" t="s">
        <v>193</v>
      </c>
      <c r="G16" s="197">
        <v>244</v>
      </c>
      <c r="H16" s="198">
        <f>H17+H18</f>
        <v>110</v>
      </c>
      <c r="I16" s="198">
        <f>I17+I18</f>
        <v>200</v>
      </c>
      <c r="J16" s="1"/>
      <c r="K16" s="1"/>
    </row>
    <row r="17" spans="1:11" ht="31.5">
      <c r="A17" s="90"/>
      <c r="B17" s="112" t="s">
        <v>283</v>
      </c>
      <c r="C17" s="108" t="s">
        <v>51</v>
      </c>
      <c r="D17" s="208" t="s">
        <v>34</v>
      </c>
      <c r="E17" s="208" t="s">
        <v>24</v>
      </c>
      <c r="F17" s="209" t="s">
        <v>193</v>
      </c>
      <c r="G17" s="210">
        <v>244</v>
      </c>
      <c r="H17" s="211">
        <v>110</v>
      </c>
      <c r="I17" s="211"/>
      <c r="J17" s="1"/>
      <c r="K17" s="1"/>
    </row>
    <row r="18" spans="1:11" ht="31.5">
      <c r="A18" s="90"/>
      <c r="B18" s="112" t="s">
        <v>283</v>
      </c>
      <c r="C18" s="108" t="s">
        <v>51</v>
      </c>
      <c r="D18" s="208" t="s">
        <v>34</v>
      </c>
      <c r="E18" s="208" t="s">
        <v>31</v>
      </c>
      <c r="F18" s="209" t="s">
        <v>193</v>
      </c>
      <c r="G18" s="219">
        <v>244</v>
      </c>
      <c r="H18" s="198"/>
      <c r="I18" s="211">
        <v>200</v>
      </c>
      <c r="J18" s="1"/>
      <c r="K18" s="1"/>
    </row>
    <row r="19" spans="1:11" ht="57">
      <c r="A19" s="90">
        <v>6</v>
      </c>
      <c r="B19" s="194" t="s">
        <v>194</v>
      </c>
      <c r="C19" s="192" t="s">
        <v>51</v>
      </c>
      <c r="D19" s="196" t="s">
        <v>34</v>
      </c>
      <c r="E19" s="196" t="s">
        <v>31</v>
      </c>
      <c r="F19" s="195" t="s">
        <v>195</v>
      </c>
      <c r="G19" s="197">
        <v>244</v>
      </c>
      <c r="H19" s="198">
        <v>976.9</v>
      </c>
      <c r="I19" s="198"/>
      <c r="J19" s="1"/>
      <c r="K19" s="1"/>
    </row>
    <row r="20" spans="1:11" s="61" customFormat="1" ht="46.5" customHeight="1">
      <c r="A20" s="190">
        <v>7</v>
      </c>
      <c r="B20" s="204" t="s">
        <v>197</v>
      </c>
      <c r="C20" s="192" t="s">
        <v>51</v>
      </c>
      <c r="D20" s="192" t="s">
        <v>24</v>
      </c>
      <c r="E20" s="192" t="s">
        <v>33</v>
      </c>
      <c r="F20" s="192" t="s">
        <v>199</v>
      </c>
      <c r="G20" s="192" t="s">
        <v>290</v>
      </c>
      <c r="H20" s="109">
        <v>72</v>
      </c>
      <c r="I20" s="109">
        <v>72</v>
      </c>
      <c r="J20" s="59"/>
      <c r="K20" s="59"/>
    </row>
    <row r="21" spans="1:9" ht="99.75">
      <c r="A21" s="190">
        <v>8</v>
      </c>
      <c r="B21" s="204" t="s">
        <v>198</v>
      </c>
      <c r="C21" s="192" t="s">
        <v>51</v>
      </c>
      <c r="D21" s="192" t="s">
        <v>34</v>
      </c>
      <c r="E21" s="192" t="s">
        <v>25</v>
      </c>
      <c r="F21" s="192" t="s">
        <v>200</v>
      </c>
      <c r="G21" s="192">
        <v>244</v>
      </c>
      <c r="H21" s="109">
        <v>410</v>
      </c>
      <c r="I21" s="109">
        <v>190</v>
      </c>
    </row>
    <row r="22" spans="1:9" ht="57">
      <c r="A22" s="190">
        <v>9</v>
      </c>
      <c r="B22" s="204" t="s">
        <v>201</v>
      </c>
      <c r="C22" s="192" t="s">
        <v>51</v>
      </c>
      <c r="D22" s="192" t="s">
        <v>34</v>
      </c>
      <c r="E22" s="192" t="s">
        <v>25</v>
      </c>
      <c r="F22" s="192" t="s">
        <v>202</v>
      </c>
      <c r="G22" s="192">
        <v>244</v>
      </c>
      <c r="H22" s="109">
        <v>300</v>
      </c>
      <c r="I22" s="109">
        <v>30</v>
      </c>
    </row>
    <row r="23" spans="1:9" s="218" customFormat="1" ht="15">
      <c r="A23" s="90"/>
      <c r="B23" s="216" t="s">
        <v>317</v>
      </c>
      <c r="C23" s="90"/>
      <c r="D23" s="90"/>
      <c r="E23" s="90"/>
      <c r="F23" s="90"/>
      <c r="G23" s="90"/>
      <c r="H23" s="217">
        <f>H10+H11+H12+H13+H16+H19+H20+H21+H22</f>
        <v>5368.8</v>
      </c>
      <c r="I23" s="217">
        <f>I10+I11+I12+I13+I16+I19+I20+I21+I22</f>
        <v>4027.3</v>
      </c>
    </row>
  </sheetData>
  <sheetProtection/>
  <mergeCells count="4">
    <mergeCell ref="E4:H4"/>
    <mergeCell ref="D3:H3"/>
    <mergeCell ref="A7:H7"/>
    <mergeCell ref="A6:I6"/>
  </mergeCells>
  <printOptions/>
  <pageMargins left="0.7" right="0.42" top="0.31" bottom="0.32" header="0.3" footer="0.3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D23"/>
  <sheetViews>
    <sheetView workbookViewId="0" topLeftCell="A1">
      <selection activeCell="E17" sqref="E17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288" t="s">
        <v>247</v>
      </c>
      <c r="C1" s="288"/>
      <c r="D1" s="1"/>
    </row>
    <row r="2" spans="2:4" ht="45" customHeight="1">
      <c r="B2" s="239" t="s">
        <v>277</v>
      </c>
      <c r="C2" s="239"/>
      <c r="D2" s="36"/>
    </row>
    <row r="3" spans="2:4" ht="12.75">
      <c r="B3" s="243" t="s">
        <v>355</v>
      </c>
      <c r="C3" s="243"/>
      <c r="D3" s="1"/>
    </row>
    <row r="4" spans="1:3" ht="52.5" customHeight="1">
      <c r="A4" s="289" t="s">
        <v>278</v>
      </c>
      <c r="B4" s="289"/>
      <c r="C4" s="289"/>
    </row>
    <row r="6" ht="12.75">
      <c r="C6" t="s">
        <v>49</v>
      </c>
    </row>
    <row r="7" spans="1:3" ht="29.25" customHeight="1">
      <c r="A7" s="141" t="s">
        <v>248</v>
      </c>
      <c r="B7" s="141" t="s">
        <v>249</v>
      </c>
      <c r="C7" s="141" t="s">
        <v>102</v>
      </c>
    </row>
    <row r="8" spans="1:3" ht="47.25" hidden="1">
      <c r="A8" s="142"/>
      <c r="B8" s="138" t="s">
        <v>250</v>
      </c>
      <c r="C8" s="47"/>
    </row>
    <row r="9" spans="1:3" ht="0.75" customHeight="1" hidden="1">
      <c r="A9" s="143" t="s">
        <v>251</v>
      </c>
      <c r="B9" s="144" t="s">
        <v>252</v>
      </c>
      <c r="C9" s="145">
        <f>SUM(C10-C12)</f>
        <v>0</v>
      </c>
    </row>
    <row r="10" spans="1:3" ht="25.5" hidden="1">
      <c r="A10" s="146" t="s">
        <v>253</v>
      </c>
      <c r="B10" s="147" t="s">
        <v>254</v>
      </c>
      <c r="C10" s="148">
        <f>SUM(C11)</f>
        <v>0</v>
      </c>
    </row>
    <row r="11" spans="1:3" ht="25.5" hidden="1">
      <c r="A11" s="146" t="s">
        <v>255</v>
      </c>
      <c r="B11" s="147" t="s">
        <v>233</v>
      </c>
      <c r="C11" s="148"/>
    </row>
    <row r="12" spans="1:3" ht="25.5" hidden="1">
      <c r="A12" s="146" t="s">
        <v>256</v>
      </c>
      <c r="B12" s="147" t="s">
        <v>257</v>
      </c>
      <c r="C12" s="148">
        <f>SUM(C13)</f>
        <v>0</v>
      </c>
    </row>
    <row r="13" spans="1:3" ht="25.5" hidden="1">
      <c r="A13" s="146" t="s">
        <v>258</v>
      </c>
      <c r="B13" s="147" t="s">
        <v>259</v>
      </c>
      <c r="C13" s="148"/>
    </row>
    <row r="14" spans="1:3" ht="25.5">
      <c r="A14" s="143" t="s">
        <v>260</v>
      </c>
      <c r="B14" s="144" t="s">
        <v>261</v>
      </c>
      <c r="C14" s="145">
        <f>C19-C15</f>
        <v>28</v>
      </c>
    </row>
    <row r="15" spans="1:3" ht="12.75">
      <c r="A15" s="149" t="s">
        <v>262</v>
      </c>
      <c r="B15" s="150" t="s">
        <v>263</v>
      </c>
      <c r="C15" s="151">
        <f>C16</f>
        <v>14028.5</v>
      </c>
    </row>
    <row r="16" spans="1:3" ht="12.75">
      <c r="A16" s="149" t="s">
        <v>264</v>
      </c>
      <c r="B16" s="150" t="s">
        <v>265</v>
      </c>
      <c r="C16" s="151">
        <f>C17</f>
        <v>14028.5</v>
      </c>
    </row>
    <row r="17" spans="1:3" ht="12.75">
      <c r="A17" s="149" t="s">
        <v>266</v>
      </c>
      <c r="B17" s="150" t="s">
        <v>267</v>
      </c>
      <c r="C17" s="151">
        <f>C18</f>
        <v>14028.5</v>
      </c>
    </row>
    <row r="18" spans="1:3" ht="25.5">
      <c r="A18" s="149" t="s">
        <v>268</v>
      </c>
      <c r="B18" s="152" t="s">
        <v>237</v>
      </c>
      <c r="C18" s="153">
        <v>14028.5</v>
      </c>
    </row>
    <row r="19" spans="1:3" ht="12.75">
      <c r="A19" s="149" t="s">
        <v>269</v>
      </c>
      <c r="B19" s="150" t="s">
        <v>270</v>
      </c>
      <c r="C19" s="151">
        <f>C20</f>
        <v>14056.5</v>
      </c>
    </row>
    <row r="20" spans="1:3" ht="12.75">
      <c r="A20" s="149" t="s">
        <v>271</v>
      </c>
      <c r="B20" s="150" t="s">
        <v>272</v>
      </c>
      <c r="C20" s="151">
        <f>C21</f>
        <v>14056.5</v>
      </c>
    </row>
    <row r="21" spans="1:3" ht="12.75">
      <c r="A21" s="149" t="s">
        <v>273</v>
      </c>
      <c r="B21" s="150" t="s">
        <v>274</v>
      </c>
      <c r="C21" s="151">
        <f>C22</f>
        <v>14056.5</v>
      </c>
    </row>
    <row r="22" spans="1:3" ht="25.5">
      <c r="A22" s="149" t="s">
        <v>275</v>
      </c>
      <c r="B22" s="152" t="s">
        <v>239</v>
      </c>
      <c r="C22" s="153">
        <f>Прил7!F144</f>
        <v>14056.5</v>
      </c>
    </row>
    <row r="23" spans="1:3" ht="0.75" customHeight="1">
      <c r="A23" s="154"/>
      <c r="B23" s="155" t="s">
        <v>276</v>
      </c>
      <c r="C23" s="156"/>
    </row>
  </sheetData>
  <mergeCells count="4">
    <mergeCell ref="B1:C1"/>
    <mergeCell ref="B2:C2"/>
    <mergeCell ref="B3:C3"/>
    <mergeCell ref="A4:C4"/>
  </mergeCells>
  <printOptions/>
  <pageMargins left="0.75" right="0.75" top="1" bottom="1" header="0.5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D2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4.57421875" style="123" customWidth="1"/>
    <col min="2" max="2" width="23.7109375" style="123" customWidth="1"/>
    <col min="3" max="3" width="48.57421875" style="0" customWidth="1"/>
    <col min="4" max="4" width="17.28125" style="123" customWidth="1"/>
  </cols>
  <sheetData>
    <row r="1" spans="2:4" ht="12.75">
      <c r="B1" s="267" t="s">
        <v>54</v>
      </c>
      <c r="C1" s="267"/>
      <c r="D1" s="267"/>
    </row>
    <row r="2" spans="2:4" ht="12.75">
      <c r="B2" s="247" t="s">
        <v>152</v>
      </c>
      <c r="C2" s="247"/>
      <c r="D2" s="247"/>
    </row>
    <row r="3" spans="2:4" ht="12.75">
      <c r="B3" s="247" t="s">
        <v>163</v>
      </c>
      <c r="C3" s="247"/>
      <c r="D3" s="247"/>
    </row>
    <row r="4" spans="2:4" ht="12.75">
      <c r="B4" s="247" t="s">
        <v>205</v>
      </c>
      <c r="C4" s="247"/>
      <c r="D4" s="247"/>
    </row>
    <row r="5" spans="2:4" ht="12.75">
      <c r="B5" s="247" t="s">
        <v>343</v>
      </c>
      <c r="C5" s="247"/>
      <c r="D5" s="247"/>
    </row>
    <row r="6" spans="2:4" ht="12.75">
      <c r="B6" s="124"/>
      <c r="C6" s="101"/>
      <c r="D6" s="124"/>
    </row>
    <row r="7" spans="2:4" ht="12.75">
      <c r="B7" s="124"/>
      <c r="C7" s="101"/>
      <c r="D7" s="124"/>
    </row>
    <row r="8" spans="2:4" ht="12.75">
      <c r="B8" s="124"/>
      <c r="C8" s="101"/>
      <c r="D8" s="124"/>
    </row>
    <row r="9" spans="2:4" ht="12.75">
      <c r="B9" s="124"/>
      <c r="C9" s="101"/>
      <c r="D9" s="124"/>
    </row>
    <row r="10" spans="2:4" ht="12.75">
      <c r="B10" s="124"/>
      <c r="C10" s="101"/>
      <c r="D10" s="124"/>
    </row>
    <row r="11" spans="2:4" ht="48.75" customHeight="1">
      <c r="B11" s="268" t="s">
        <v>225</v>
      </c>
      <c r="C11" s="268"/>
      <c r="D11" s="268"/>
    </row>
    <row r="12" spans="2:4" ht="13.5" customHeight="1">
      <c r="B12" s="269"/>
      <c r="C12" s="269"/>
      <c r="D12" s="269"/>
    </row>
    <row r="13" spans="1:4" ht="40.5" customHeight="1">
      <c r="A13" s="270" t="s">
        <v>65</v>
      </c>
      <c r="B13" s="271"/>
      <c r="C13" s="272" t="s">
        <v>123</v>
      </c>
      <c r="D13" s="272" t="s">
        <v>226</v>
      </c>
    </row>
    <row r="14" spans="1:4" ht="47.25" customHeight="1">
      <c r="A14" s="125" t="s">
        <v>66</v>
      </c>
      <c r="B14" s="126" t="s">
        <v>53</v>
      </c>
      <c r="C14" s="273"/>
      <c r="D14" s="273"/>
    </row>
    <row r="15" spans="1:4" ht="47.25" customHeight="1">
      <c r="A15" s="127" t="s">
        <v>181</v>
      </c>
      <c r="B15" s="107" t="s">
        <v>227</v>
      </c>
      <c r="C15" s="128" t="s">
        <v>228</v>
      </c>
      <c r="D15" s="129">
        <v>100</v>
      </c>
    </row>
    <row r="16" spans="1:4" ht="47.25" customHeight="1">
      <c r="A16" s="127" t="s">
        <v>181</v>
      </c>
      <c r="B16" s="86" t="s">
        <v>217</v>
      </c>
      <c r="C16" s="130" t="s">
        <v>218</v>
      </c>
      <c r="D16" s="129">
        <v>100</v>
      </c>
    </row>
    <row r="17" spans="1:4" ht="32.25" customHeight="1">
      <c r="A17" s="127" t="s">
        <v>181</v>
      </c>
      <c r="B17" s="107" t="s">
        <v>219</v>
      </c>
      <c r="C17" s="131" t="s">
        <v>220</v>
      </c>
      <c r="D17" s="129">
        <v>100</v>
      </c>
    </row>
    <row r="18" spans="1:4" ht="31.5" customHeight="1">
      <c r="A18" s="127" t="s">
        <v>181</v>
      </c>
      <c r="B18" s="132" t="s">
        <v>175</v>
      </c>
      <c r="C18" s="131" t="s">
        <v>89</v>
      </c>
      <c r="D18" s="129">
        <v>100</v>
      </c>
    </row>
    <row r="19" spans="1:4" ht="31.5" customHeight="1">
      <c r="A19" s="127" t="s">
        <v>181</v>
      </c>
      <c r="B19" s="132" t="s">
        <v>100</v>
      </c>
      <c r="C19" s="131" t="s">
        <v>101</v>
      </c>
      <c r="D19" s="129">
        <v>100</v>
      </c>
    </row>
    <row r="20" ht="12.75">
      <c r="A20" s="133"/>
    </row>
  </sheetData>
  <sheetProtection/>
  <mergeCells count="10">
    <mergeCell ref="B11:D11"/>
    <mergeCell ref="B12:D12"/>
    <mergeCell ref="A13:B13"/>
    <mergeCell ref="C13:C14"/>
    <mergeCell ref="D13:D14"/>
    <mergeCell ref="B5:D5"/>
    <mergeCell ref="B1:D1"/>
    <mergeCell ref="B2:D2"/>
    <mergeCell ref="B3:D3"/>
    <mergeCell ref="B4:D4"/>
  </mergeCells>
  <printOptions/>
  <pageMargins left="0.64" right="0.17" top="0.36" bottom="1" header="0.28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15"/>
  <sheetViews>
    <sheetView workbookViewId="0" topLeftCell="A1">
      <selection activeCell="E6" sqref="E6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1" spans="1:3" ht="12.75">
      <c r="A1" s="1"/>
      <c r="B1" s="1"/>
      <c r="C1" s="35" t="s">
        <v>82</v>
      </c>
    </row>
    <row r="2" spans="1:3" ht="12.75" customHeight="1">
      <c r="A2" s="1"/>
      <c r="B2" s="48"/>
      <c r="C2" s="48" t="s">
        <v>152</v>
      </c>
    </row>
    <row r="3" spans="1:3" ht="33" customHeight="1">
      <c r="A3" s="1"/>
      <c r="B3" s="274" t="s">
        <v>229</v>
      </c>
      <c r="C3" s="274"/>
    </row>
    <row r="4" spans="1:3" ht="12.75">
      <c r="A4" s="1"/>
      <c r="B4" s="35"/>
      <c r="C4" s="35" t="s">
        <v>344</v>
      </c>
    </row>
    <row r="5" spans="1:6" ht="12.75">
      <c r="A5" s="1"/>
      <c r="B5" s="1"/>
      <c r="C5" s="35"/>
      <c r="D5" s="134"/>
      <c r="E5" s="134"/>
      <c r="F5" s="134"/>
    </row>
    <row r="6" spans="1:3" ht="12.75">
      <c r="A6" s="1"/>
      <c r="B6" s="1"/>
      <c r="C6" s="1"/>
    </row>
    <row r="7" spans="1:3" ht="84.75" customHeight="1">
      <c r="A7" s="275" t="s">
        <v>240</v>
      </c>
      <c r="B7" s="275"/>
      <c r="C7" s="275"/>
    </row>
    <row r="8" spans="1:3" ht="36.75" customHeight="1">
      <c r="A8" s="1"/>
      <c r="B8" s="1"/>
      <c r="C8" s="1"/>
    </row>
    <row r="9" spans="1:3" ht="47.25">
      <c r="A9" s="135" t="s">
        <v>230</v>
      </c>
      <c r="B9" s="135" t="s">
        <v>231</v>
      </c>
      <c r="C9" s="135" t="s">
        <v>16</v>
      </c>
    </row>
    <row r="10" spans="1:3" ht="28.5" customHeight="1">
      <c r="A10" s="136">
        <v>871</v>
      </c>
      <c r="B10" s="241" t="s">
        <v>241</v>
      </c>
      <c r="C10" s="242"/>
    </row>
    <row r="11" spans="1:3" ht="31.5" hidden="1">
      <c r="A11" s="45">
        <v>871</v>
      </c>
      <c r="B11" s="137" t="s">
        <v>232</v>
      </c>
      <c r="C11" s="138" t="s">
        <v>233</v>
      </c>
    </row>
    <row r="12" spans="1:3" ht="24.75" customHeight="1" hidden="1">
      <c r="A12" s="45">
        <v>871</v>
      </c>
      <c r="B12" s="137" t="s">
        <v>234</v>
      </c>
      <c r="C12" s="138" t="s">
        <v>235</v>
      </c>
    </row>
    <row r="13" spans="1:3" ht="31.5">
      <c r="A13" s="139">
        <v>871</v>
      </c>
      <c r="B13" s="137" t="s">
        <v>236</v>
      </c>
      <c r="C13" s="138" t="s">
        <v>237</v>
      </c>
    </row>
    <row r="14" spans="1:3" ht="31.5">
      <c r="A14" s="139">
        <v>871</v>
      </c>
      <c r="B14" s="137" t="s">
        <v>238</v>
      </c>
      <c r="C14" s="138" t="s">
        <v>239</v>
      </c>
    </row>
    <row r="15" spans="1:3" ht="12.75">
      <c r="A15" s="1"/>
      <c r="B15" s="1"/>
      <c r="C15" s="1"/>
    </row>
  </sheetData>
  <mergeCells count="3">
    <mergeCell ref="B3:C3"/>
    <mergeCell ref="A7:C7"/>
    <mergeCell ref="B10:C10"/>
  </mergeCells>
  <printOptions/>
  <pageMargins left="0.75" right="0.75" top="1" bottom="1" header="0.5" footer="0.5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C1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8515625" style="1" customWidth="1"/>
    <col min="2" max="2" width="68.421875" style="1" customWidth="1"/>
    <col min="3" max="3" width="14.7109375" style="1" customWidth="1"/>
    <col min="4" max="16384" width="9.140625" style="1" customWidth="1"/>
  </cols>
  <sheetData>
    <row r="1" ht="12.75">
      <c r="C1" s="35" t="s">
        <v>329</v>
      </c>
    </row>
    <row r="2" spans="2:3" ht="15.75">
      <c r="B2" s="48"/>
      <c r="C2" s="48" t="s">
        <v>150</v>
      </c>
    </row>
    <row r="3" spans="2:3" ht="36" customHeight="1">
      <c r="B3" s="274" t="s">
        <v>229</v>
      </c>
      <c r="C3" s="274"/>
    </row>
    <row r="4" spans="2:3" ht="12.75">
      <c r="B4" s="35"/>
      <c r="C4" s="35" t="s">
        <v>345</v>
      </c>
    </row>
    <row r="5" ht="12.75">
      <c r="C5" s="35"/>
    </row>
    <row r="7" spans="1:3" ht="84.75" customHeight="1">
      <c r="A7" s="275" t="s">
        <v>242</v>
      </c>
      <c r="B7" s="275"/>
      <c r="C7" s="275"/>
    </row>
    <row r="8" spans="1:3" ht="69.75" customHeight="1">
      <c r="A8" s="56"/>
      <c r="B8" s="56"/>
      <c r="C8" s="87" t="s">
        <v>49</v>
      </c>
    </row>
    <row r="9" spans="1:3" ht="38.25" customHeight="1">
      <c r="A9" s="5"/>
      <c r="B9" s="67" t="s">
        <v>86</v>
      </c>
      <c r="C9" s="67" t="s">
        <v>102</v>
      </c>
    </row>
    <row r="10" spans="1:3" ht="18.75">
      <c r="A10" s="5">
        <v>1</v>
      </c>
      <c r="B10" s="65" t="s">
        <v>94</v>
      </c>
      <c r="C10" s="57">
        <v>69.7</v>
      </c>
    </row>
    <row r="11" spans="1:3" ht="18.75">
      <c r="A11" s="66">
        <v>2</v>
      </c>
      <c r="B11" s="65" t="s">
        <v>83</v>
      </c>
      <c r="C11" s="57">
        <v>12.4</v>
      </c>
    </row>
    <row r="12" spans="1:3" ht="37.5">
      <c r="A12" s="66">
        <v>3</v>
      </c>
      <c r="B12" s="65" t="s">
        <v>84</v>
      </c>
      <c r="C12" s="57">
        <v>25</v>
      </c>
    </row>
    <row r="13" spans="1:3" ht="18.75">
      <c r="A13" s="66">
        <v>4</v>
      </c>
      <c r="B13" s="65" t="s">
        <v>132</v>
      </c>
      <c r="C13" s="57">
        <v>18</v>
      </c>
    </row>
    <row r="14" spans="1:3" ht="18.75">
      <c r="A14" s="5"/>
      <c r="B14" s="65" t="s">
        <v>85</v>
      </c>
      <c r="C14" s="57">
        <f>SUM(C10:C13)</f>
        <v>125.10000000000001</v>
      </c>
    </row>
  </sheetData>
  <sheetProtection/>
  <mergeCells count="2">
    <mergeCell ref="B3:C3"/>
    <mergeCell ref="A7:C7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E17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47.57421875" style="0" customWidth="1"/>
  </cols>
  <sheetData>
    <row r="1" spans="3:5" ht="12.75">
      <c r="C1" s="243" t="s">
        <v>78</v>
      </c>
      <c r="D1" s="243"/>
      <c r="E1" s="243"/>
    </row>
    <row r="2" spans="3:5" ht="26.25" customHeight="1">
      <c r="C2" s="244" t="s">
        <v>152</v>
      </c>
      <c r="D2" s="244"/>
      <c r="E2" s="244"/>
    </row>
    <row r="3" spans="3:5" ht="65.25" customHeight="1">
      <c r="C3" s="244" t="s">
        <v>229</v>
      </c>
      <c r="D3" s="244"/>
      <c r="E3" s="244"/>
    </row>
    <row r="4" spans="3:4" ht="12.75">
      <c r="C4" s="44"/>
      <c r="D4" s="44"/>
    </row>
    <row r="5" spans="3:5" ht="12.75">
      <c r="C5" s="245" t="s">
        <v>346</v>
      </c>
      <c r="D5" s="245"/>
      <c r="E5" s="245"/>
    </row>
    <row r="6" spans="1:5" ht="63.75" customHeight="1">
      <c r="A6" s="268" t="s">
        <v>244</v>
      </c>
      <c r="B6" s="268"/>
      <c r="C6" s="268"/>
      <c r="D6" s="268"/>
      <c r="E6" s="268"/>
    </row>
    <row r="7" ht="12.75">
      <c r="E7" t="s">
        <v>49</v>
      </c>
    </row>
    <row r="8" spans="1:5" ht="47.25">
      <c r="A8" s="5"/>
      <c r="B8" s="67" t="s">
        <v>149</v>
      </c>
      <c r="C8" s="67" t="s">
        <v>102</v>
      </c>
      <c r="D8" s="67" t="s">
        <v>133</v>
      </c>
      <c r="E8" s="67" t="s">
        <v>243</v>
      </c>
    </row>
    <row r="9" spans="1:5" ht="36.75" customHeight="1">
      <c r="A9" s="66">
        <v>1</v>
      </c>
      <c r="B9" s="88" t="s">
        <v>103</v>
      </c>
      <c r="C9" s="70">
        <v>23.4</v>
      </c>
      <c r="D9" s="70">
        <v>23.4</v>
      </c>
      <c r="E9" s="70">
        <v>23.4</v>
      </c>
    </row>
    <row r="13" ht="15.75">
      <c r="B13" s="71"/>
    </row>
    <row r="15" ht="15.75">
      <c r="B15" s="72"/>
    </row>
    <row r="16" ht="15.75">
      <c r="B16" s="72"/>
    </row>
    <row r="17" ht="15.75">
      <c r="B17" s="73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C17"/>
  <sheetViews>
    <sheetView workbookViewId="0" topLeftCell="A1">
      <selection activeCell="F9" sqref="F9"/>
    </sheetView>
  </sheetViews>
  <sheetFormatPr defaultColWidth="9.140625" defaultRowHeight="12.75"/>
  <cols>
    <col min="1" max="1" width="4.8515625" style="0" customWidth="1"/>
    <col min="2" max="2" width="61.421875" style="0" customWidth="1"/>
    <col min="3" max="3" width="24.140625" style="0" customWidth="1"/>
  </cols>
  <sheetData>
    <row r="1" ht="12.75">
      <c r="C1" s="35" t="s">
        <v>62</v>
      </c>
    </row>
    <row r="2" spans="2:3" ht="26.25" customHeight="1">
      <c r="B2" s="239" t="s">
        <v>152</v>
      </c>
      <c r="C2" s="239"/>
    </row>
    <row r="3" spans="2:3" ht="24.75" customHeight="1">
      <c r="B3" s="239" t="s">
        <v>229</v>
      </c>
      <c r="C3" s="239"/>
    </row>
    <row r="4" spans="2:3" ht="12.75">
      <c r="B4" s="44"/>
      <c r="C4" s="44"/>
    </row>
    <row r="5" ht="12.75">
      <c r="C5" s="140" t="s">
        <v>347</v>
      </c>
    </row>
    <row r="6" spans="1:3" ht="63.75" customHeight="1">
      <c r="A6" s="268" t="s">
        <v>246</v>
      </c>
      <c r="B6" s="268"/>
      <c r="C6" s="268"/>
    </row>
    <row r="7" ht="12.75">
      <c r="C7" t="s">
        <v>49</v>
      </c>
    </row>
    <row r="8" spans="1:3" ht="15.75">
      <c r="A8" s="5"/>
      <c r="B8" s="67" t="s">
        <v>149</v>
      </c>
      <c r="C8" s="67" t="s">
        <v>102</v>
      </c>
    </row>
    <row r="9" spans="1:3" ht="141" customHeight="1">
      <c r="A9" s="66">
        <v>1</v>
      </c>
      <c r="B9" s="89" t="s">
        <v>245</v>
      </c>
      <c r="C9" s="70">
        <v>304</v>
      </c>
    </row>
    <row r="13" ht="15.75">
      <c r="B13" s="71"/>
    </row>
    <row r="15" ht="15.75">
      <c r="B15" s="72"/>
    </row>
    <row r="16" ht="15.75">
      <c r="B16" s="72"/>
    </row>
    <row r="17" ht="15.75">
      <c r="B17" s="73"/>
    </row>
  </sheetData>
  <mergeCells count="3">
    <mergeCell ref="B2:C2"/>
    <mergeCell ref="B3:C3"/>
    <mergeCell ref="A6:C6"/>
  </mergeCells>
  <printOptions/>
  <pageMargins left="0.75" right="0.75" top="1" bottom="1" header="0.5" footer="0.5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F15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279" t="s">
        <v>79</v>
      </c>
      <c r="E1" s="279"/>
      <c r="F1" s="279"/>
    </row>
    <row r="2" spans="1:6" ht="12.75">
      <c r="A2" s="239" t="s">
        <v>150</v>
      </c>
      <c r="B2" s="239"/>
      <c r="C2" s="239"/>
      <c r="D2" s="239"/>
      <c r="E2" s="239"/>
      <c r="F2" s="239"/>
    </row>
    <row r="3" spans="2:6" ht="44.25" customHeight="1">
      <c r="B3" s="239" t="s">
        <v>153</v>
      </c>
      <c r="C3" s="239"/>
      <c r="D3" s="239"/>
      <c r="E3" s="239"/>
      <c r="F3" s="239"/>
    </row>
    <row r="4" spans="2:6" ht="12.75">
      <c r="B4" s="243" t="s">
        <v>348</v>
      </c>
      <c r="C4" s="243"/>
      <c r="D4" s="243"/>
      <c r="E4" s="243"/>
      <c r="F4" s="243"/>
    </row>
    <row r="5" spans="1:6" ht="20.25">
      <c r="A5" s="276" t="s">
        <v>55</v>
      </c>
      <c r="B5" s="276"/>
      <c r="C5" s="276"/>
      <c r="D5" s="276"/>
      <c r="E5" s="276"/>
      <c r="F5" s="276"/>
    </row>
    <row r="6" spans="1:6" ht="45.75" customHeight="1">
      <c r="A6" s="277" t="s">
        <v>279</v>
      </c>
      <c r="B6" s="277"/>
      <c r="C6" s="277"/>
      <c r="D6" s="277"/>
      <c r="E6" s="277"/>
      <c r="F6" s="277"/>
    </row>
    <row r="7" spans="1:6" ht="45.75" customHeight="1">
      <c r="A7" s="77"/>
      <c r="B7" s="69"/>
      <c r="C7" s="69"/>
      <c r="D7" s="77"/>
      <c r="E7" s="278" t="s">
        <v>116</v>
      </c>
      <c r="F7" s="278"/>
    </row>
    <row r="8" spans="1:6" ht="38.25">
      <c r="A8" s="41" t="s">
        <v>56</v>
      </c>
      <c r="B8" s="37" t="s">
        <v>57</v>
      </c>
      <c r="C8" s="38"/>
      <c r="D8" s="39"/>
      <c r="E8" s="39"/>
      <c r="F8" s="240" t="s">
        <v>104</v>
      </c>
    </row>
    <row r="9" spans="1:6" ht="33.75">
      <c r="A9" s="40"/>
      <c r="B9" s="42" t="s">
        <v>60</v>
      </c>
      <c r="C9" s="43" t="s">
        <v>59</v>
      </c>
      <c r="D9" s="10" t="s">
        <v>58</v>
      </c>
      <c r="E9" s="10" t="s">
        <v>61</v>
      </c>
      <c r="F9" s="240"/>
    </row>
    <row r="10" spans="1:6" ht="14.25">
      <c r="A10" s="4" t="s">
        <v>23</v>
      </c>
      <c r="B10" s="2" t="s">
        <v>24</v>
      </c>
      <c r="C10" s="2" t="s">
        <v>21</v>
      </c>
      <c r="D10" s="2" t="s">
        <v>22</v>
      </c>
      <c r="E10" s="49" t="s">
        <v>20</v>
      </c>
      <c r="F10" s="16">
        <f>F11+F15+F30+F36+F40</f>
        <v>4026.0999999999995</v>
      </c>
    </row>
    <row r="11" spans="1:6" ht="25.5">
      <c r="A11" s="6" t="s">
        <v>30</v>
      </c>
      <c r="B11" s="2" t="s">
        <v>24</v>
      </c>
      <c r="C11" s="2" t="s">
        <v>31</v>
      </c>
      <c r="D11" s="2" t="s">
        <v>22</v>
      </c>
      <c r="E11" s="2" t="s">
        <v>20</v>
      </c>
      <c r="F11" s="90">
        <f>F12</f>
        <v>524.2</v>
      </c>
    </row>
    <row r="12" spans="1:6" ht="25.5">
      <c r="A12" s="7" t="s">
        <v>26</v>
      </c>
      <c r="B12" s="3" t="s">
        <v>24</v>
      </c>
      <c r="C12" s="3" t="s">
        <v>31</v>
      </c>
      <c r="D12" s="3" t="s">
        <v>27</v>
      </c>
      <c r="E12" s="3" t="s">
        <v>20</v>
      </c>
      <c r="F12" s="34">
        <f>F13</f>
        <v>524.2</v>
      </c>
    </row>
    <row r="13" spans="1:6" ht="12.75">
      <c r="A13" s="8" t="s">
        <v>1</v>
      </c>
      <c r="B13" s="3" t="s">
        <v>24</v>
      </c>
      <c r="C13" s="3" t="s">
        <v>31</v>
      </c>
      <c r="D13" s="9" t="s">
        <v>0</v>
      </c>
      <c r="E13" s="3" t="s">
        <v>20</v>
      </c>
      <c r="F13" s="34">
        <f>F14</f>
        <v>524.2</v>
      </c>
    </row>
    <row r="14" spans="1:6" ht="15">
      <c r="A14" s="157" t="s">
        <v>280</v>
      </c>
      <c r="B14" s="3" t="s">
        <v>24</v>
      </c>
      <c r="C14" s="3" t="s">
        <v>31</v>
      </c>
      <c r="D14" s="9" t="s">
        <v>0</v>
      </c>
      <c r="E14" s="50">
        <v>121</v>
      </c>
      <c r="F14" s="34">
        <v>524.2</v>
      </c>
    </row>
    <row r="15" spans="1:6" ht="38.25">
      <c r="A15" s="6" t="s">
        <v>32</v>
      </c>
      <c r="B15" s="2" t="s">
        <v>24</v>
      </c>
      <c r="C15" s="2" t="s">
        <v>33</v>
      </c>
      <c r="D15" s="2" t="s">
        <v>22</v>
      </c>
      <c r="E15" s="49" t="s">
        <v>20</v>
      </c>
      <c r="F15" s="18">
        <f>F16+F27+F23</f>
        <v>2449.2</v>
      </c>
    </row>
    <row r="16" spans="1:6" ht="25.5">
      <c r="A16" s="6" t="s">
        <v>26</v>
      </c>
      <c r="B16" s="2" t="s">
        <v>24</v>
      </c>
      <c r="C16" s="2" t="s">
        <v>33</v>
      </c>
      <c r="D16" s="2" t="s">
        <v>27</v>
      </c>
      <c r="E16" s="49" t="s">
        <v>20</v>
      </c>
      <c r="F16" s="18">
        <f>F17</f>
        <v>2353.7999999999997</v>
      </c>
    </row>
    <row r="17" spans="1:6" ht="12.75">
      <c r="A17" s="8" t="s">
        <v>28</v>
      </c>
      <c r="B17" s="3" t="s">
        <v>24</v>
      </c>
      <c r="C17" s="3" t="s">
        <v>33</v>
      </c>
      <c r="D17" s="3" t="s">
        <v>29</v>
      </c>
      <c r="E17" s="50" t="s">
        <v>20</v>
      </c>
      <c r="F17" s="19">
        <f>F18+F19+F20+F21+F22</f>
        <v>2353.7999999999997</v>
      </c>
    </row>
    <row r="18" spans="1:6" ht="15">
      <c r="A18" s="157" t="s">
        <v>280</v>
      </c>
      <c r="B18" s="3" t="s">
        <v>24</v>
      </c>
      <c r="C18" s="3" t="s">
        <v>33</v>
      </c>
      <c r="D18" s="3" t="s">
        <v>29</v>
      </c>
      <c r="E18" s="50">
        <v>121</v>
      </c>
      <c r="F18" s="19">
        <v>1834.3</v>
      </c>
    </row>
    <row r="19" spans="1:6" ht="31.5">
      <c r="A19" s="112" t="s">
        <v>281</v>
      </c>
      <c r="B19" s="3" t="s">
        <v>24</v>
      </c>
      <c r="C19" s="3" t="s">
        <v>33</v>
      </c>
      <c r="D19" s="3" t="s">
        <v>29</v>
      </c>
      <c r="E19" s="50">
        <v>242</v>
      </c>
      <c r="F19" s="19">
        <v>65.3</v>
      </c>
    </row>
    <row r="20" spans="1:6" ht="31.5">
      <c r="A20" s="112" t="s">
        <v>283</v>
      </c>
      <c r="B20" s="3" t="s">
        <v>24</v>
      </c>
      <c r="C20" s="3" t="s">
        <v>33</v>
      </c>
      <c r="D20" s="3" t="s">
        <v>29</v>
      </c>
      <c r="E20" s="50">
        <v>244</v>
      </c>
      <c r="F20" s="19">
        <v>414.2</v>
      </c>
    </row>
    <row r="21" spans="1:6" ht="15.75">
      <c r="A21" s="112" t="s">
        <v>284</v>
      </c>
      <c r="B21" s="3" t="s">
        <v>24</v>
      </c>
      <c r="C21" s="3" t="s">
        <v>33</v>
      </c>
      <c r="D21" s="3" t="s">
        <v>29</v>
      </c>
      <c r="E21" s="50">
        <v>851</v>
      </c>
      <c r="F21" s="19">
        <v>30</v>
      </c>
    </row>
    <row r="22" spans="1:6" ht="15.75">
      <c r="A22" s="112" t="s">
        <v>285</v>
      </c>
      <c r="B22" s="3" t="s">
        <v>24</v>
      </c>
      <c r="C22" s="3" t="s">
        <v>33</v>
      </c>
      <c r="D22" s="3" t="s">
        <v>29</v>
      </c>
      <c r="E22" s="50">
        <v>852</v>
      </c>
      <c r="F22" s="19">
        <v>10</v>
      </c>
    </row>
    <row r="23" spans="1:6" ht="12.75">
      <c r="A23" s="158" t="s">
        <v>143</v>
      </c>
      <c r="B23" s="2" t="s">
        <v>24</v>
      </c>
      <c r="C23" s="2" t="s">
        <v>33</v>
      </c>
      <c r="D23" s="2" t="s">
        <v>142</v>
      </c>
      <c r="E23" s="49"/>
      <c r="F23" s="18">
        <f>F24</f>
        <v>23.4</v>
      </c>
    </row>
    <row r="24" spans="1:6" ht="24">
      <c r="A24" s="94" t="s">
        <v>145</v>
      </c>
      <c r="B24" s="3" t="s">
        <v>24</v>
      </c>
      <c r="C24" s="3" t="s">
        <v>33</v>
      </c>
      <c r="D24" s="3" t="s">
        <v>106</v>
      </c>
      <c r="E24" s="50"/>
      <c r="F24" s="19">
        <f>F25</f>
        <v>23.4</v>
      </c>
    </row>
    <row r="25" spans="1:6" ht="24">
      <c r="A25" s="93" t="s">
        <v>288</v>
      </c>
      <c r="B25" s="3" t="s">
        <v>24</v>
      </c>
      <c r="C25" s="3" t="s">
        <v>33</v>
      </c>
      <c r="D25" s="159" t="s">
        <v>106</v>
      </c>
      <c r="E25" s="160" t="s">
        <v>289</v>
      </c>
      <c r="F25" s="19">
        <f>F26</f>
        <v>23.4</v>
      </c>
    </row>
    <row r="26" spans="1:6" ht="12.75">
      <c r="A26" s="46" t="s">
        <v>105</v>
      </c>
      <c r="B26" s="3" t="s">
        <v>24</v>
      </c>
      <c r="C26" s="3" t="s">
        <v>33</v>
      </c>
      <c r="D26" s="28" t="s">
        <v>107</v>
      </c>
      <c r="E26" s="161" t="s">
        <v>289</v>
      </c>
      <c r="F26" s="19">
        <v>23.4</v>
      </c>
    </row>
    <row r="27" spans="1:6" ht="12.75">
      <c r="A27" s="162" t="s">
        <v>120</v>
      </c>
      <c r="B27" s="163" t="s">
        <v>24</v>
      </c>
      <c r="C27" s="163" t="s">
        <v>33</v>
      </c>
      <c r="D27" s="164" t="s">
        <v>88</v>
      </c>
      <c r="E27" s="165"/>
      <c r="F27" s="166">
        <f>F28</f>
        <v>72</v>
      </c>
    </row>
    <row r="28" spans="1:6" ht="15.75">
      <c r="A28" s="111" t="s">
        <v>197</v>
      </c>
      <c r="B28" s="97" t="s">
        <v>24</v>
      </c>
      <c r="C28" s="97" t="s">
        <v>33</v>
      </c>
      <c r="D28" s="167" t="s">
        <v>199</v>
      </c>
      <c r="E28" s="168"/>
      <c r="F28" s="169">
        <f>F29</f>
        <v>72</v>
      </c>
    </row>
    <row r="29" spans="1:6" ht="31.5">
      <c r="A29" s="111" t="s">
        <v>281</v>
      </c>
      <c r="B29" s="97" t="s">
        <v>24</v>
      </c>
      <c r="C29" s="97" t="s">
        <v>33</v>
      </c>
      <c r="D29" s="167" t="s">
        <v>199</v>
      </c>
      <c r="E29" s="193" t="s">
        <v>290</v>
      </c>
      <c r="F29" s="169">
        <v>72</v>
      </c>
    </row>
    <row r="30" spans="1:6" ht="25.5">
      <c r="A30" s="6" t="s">
        <v>135</v>
      </c>
      <c r="B30" s="2" t="s">
        <v>24</v>
      </c>
      <c r="C30" s="14" t="s">
        <v>136</v>
      </c>
      <c r="D30" s="28"/>
      <c r="E30" s="54"/>
      <c r="F30" s="18">
        <f>F31</f>
        <v>87.7</v>
      </c>
    </row>
    <row r="31" spans="1:6" ht="12.75">
      <c r="A31" s="92" t="s">
        <v>143</v>
      </c>
      <c r="B31" s="3" t="s">
        <v>24</v>
      </c>
      <c r="C31" s="9" t="s">
        <v>136</v>
      </c>
      <c r="D31" s="3" t="s">
        <v>142</v>
      </c>
      <c r="E31" s="54"/>
      <c r="F31" s="18">
        <f>F32</f>
        <v>87.7</v>
      </c>
    </row>
    <row r="32" spans="1:6" ht="36">
      <c r="A32" s="93" t="s">
        <v>144</v>
      </c>
      <c r="B32" s="3" t="s">
        <v>24</v>
      </c>
      <c r="C32" s="9" t="s">
        <v>136</v>
      </c>
      <c r="D32" s="3" t="s">
        <v>134</v>
      </c>
      <c r="E32" s="50"/>
      <c r="F32" s="19">
        <f>F33</f>
        <v>87.7</v>
      </c>
    </row>
    <row r="33" spans="1:6" ht="12.75">
      <c r="A33" s="93" t="s">
        <v>286</v>
      </c>
      <c r="B33" s="3" t="s">
        <v>24</v>
      </c>
      <c r="C33" s="9" t="s">
        <v>136</v>
      </c>
      <c r="D33" s="3" t="s">
        <v>134</v>
      </c>
      <c r="E33" s="50">
        <v>540</v>
      </c>
      <c r="F33" s="19">
        <f>F34+F35</f>
        <v>87.7</v>
      </c>
    </row>
    <row r="34" spans="1:6" ht="12.75">
      <c r="A34" s="21" t="s">
        <v>138</v>
      </c>
      <c r="B34" s="3" t="s">
        <v>24</v>
      </c>
      <c r="C34" s="9" t="s">
        <v>136</v>
      </c>
      <c r="D34" s="28" t="s">
        <v>137</v>
      </c>
      <c r="E34" s="50">
        <v>540</v>
      </c>
      <c r="F34" s="19">
        <v>69.7</v>
      </c>
    </row>
    <row r="35" spans="1:6" ht="12.75">
      <c r="A35" s="21" t="s">
        <v>139</v>
      </c>
      <c r="B35" s="3" t="s">
        <v>24</v>
      </c>
      <c r="C35" s="9" t="s">
        <v>136</v>
      </c>
      <c r="D35" s="28" t="s">
        <v>122</v>
      </c>
      <c r="E35" s="50">
        <v>540</v>
      </c>
      <c r="F35" s="19">
        <v>18</v>
      </c>
    </row>
    <row r="36" spans="1:6" ht="12.75">
      <c r="A36" s="6" t="s">
        <v>2</v>
      </c>
      <c r="B36" s="2" t="s">
        <v>24</v>
      </c>
      <c r="C36" s="2">
        <v>11</v>
      </c>
      <c r="D36" s="2"/>
      <c r="E36" s="49" t="s">
        <v>20</v>
      </c>
      <c r="F36" s="16">
        <f>F37</f>
        <v>10</v>
      </c>
    </row>
    <row r="37" spans="1:6" ht="12.75">
      <c r="A37" s="6" t="s">
        <v>2</v>
      </c>
      <c r="B37" s="2" t="s">
        <v>24</v>
      </c>
      <c r="C37" s="2">
        <v>11</v>
      </c>
      <c r="D37" s="2" t="s">
        <v>4</v>
      </c>
      <c r="E37" s="49"/>
      <c r="F37" s="16">
        <f>F38</f>
        <v>10</v>
      </c>
    </row>
    <row r="38" spans="1:6" ht="12.75">
      <c r="A38" s="7" t="s">
        <v>5</v>
      </c>
      <c r="B38" s="3" t="s">
        <v>24</v>
      </c>
      <c r="C38" s="3">
        <v>11</v>
      </c>
      <c r="D38" s="3" t="s">
        <v>6</v>
      </c>
      <c r="E38" s="50" t="s">
        <v>20</v>
      </c>
      <c r="F38" s="17">
        <f>F39</f>
        <v>10</v>
      </c>
    </row>
    <row r="39" spans="1:6" ht="12.75">
      <c r="A39" s="7" t="s">
        <v>291</v>
      </c>
      <c r="B39" s="3" t="s">
        <v>24</v>
      </c>
      <c r="C39" s="3">
        <v>11</v>
      </c>
      <c r="D39" s="3" t="s">
        <v>6</v>
      </c>
      <c r="E39" s="51" t="s">
        <v>292</v>
      </c>
      <c r="F39" s="17">
        <v>10</v>
      </c>
    </row>
    <row r="40" spans="1:6" ht="12.75">
      <c r="A40" s="6" t="s">
        <v>42</v>
      </c>
      <c r="B40" s="2" t="s">
        <v>24</v>
      </c>
      <c r="C40" s="2">
        <v>13</v>
      </c>
      <c r="D40" s="2"/>
      <c r="E40" s="49"/>
      <c r="F40" s="16">
        <f>F41+F44</f>
        <v>955</v>
      </c>
    </row>
    <row r="41" spans="1:6" ht="25.5">
      <c r="A41" s="83" t="s">
        <v>109</v>
      </c>
      <c r="B41" s="2" t="s">
        <v>24</v>
      </c>
      <c r="C41" s="2">
        <v>13</v>
      </c>
      <c r="D41" s="2" t="s">
        <v>43</v>
      </c>
      <c r="E41" s="170"/>
      <c r="F41" s="16">
        <f>F42</f>
        <v>55</v>
      </c>
    </row>
    <row r="42" spans="1:6" ht="24">
      <c r="A42" s="171" t="s">
        <v>108</v>
      </c>
      <c r="B42" s="3" t="s">
        <v>24</v>
      </c>
      <c r="C42" s="3">
        <v>13</v>
      </c>
      <c r="D42" s="3" t="s">
        <v>44</v>
      </c>
      <c r="E42" s="51"/>
      <c r="F42" s="17">
        <f>F43</f>
        <v>55</v>
      </c>
    </row>
    <row r="43" spans="1:6" ht="31.5">
      <c r="A43" s="112" t="s">
        <v>283</v>
      </c>
      <c r="B43" s="3" t="s">
        <v>24</v>
      </c>
      <c r="C43" s="3">
        <v>13</v>
      </c>
      <c r="D43" s="3" t="s">
        <v>44</v>
      </c>
      <c r="E43" s="51" t="s">
        <v>293</v>
      </c>
      <c r="F43" s="17">
        <v>55</v>
      </c>
    </row>
    <row r="44" spans="1:6" ht="12.75">
      <c r="A44" s="83" t="s">
        <v>294</v>
      </c>
      <c r="B44" s="2" t="s">
        <v>24</v>
      </c>
      <c r="C44" s="2">
        <v>13</v>
      </c>
      <c r="D44" s="2" t="s">
        <v>295</v>
      </c>
      <c r="E44" s="170"/>
      <c r="F44" s="16">
        <f>F45+F47</f>
        <v>900</v>
      </c>
    </row>
    <row r="45" spans="1:6" ht="12.75">
      <c r="A45" s="7" t="s">
        <v>73</v>
      </c>
      <c r="B45" s="3" t="s">
        <v>24</v>
      </c>
      <c r="C45" s="3">
        <v>13</v>
      </c>
      <c r="D45" s="3" t="s">
        <v>72</v>
      </c>
      <c r="E45" s="51"/>
      <c r="F45" s="17">
        <f>F46</f>
        <v>250</v>
      </c>
    </row>
    <row r="46" spans="1:6" ht="31.5">
      <c r="A46" s="112" t="s">
        <v>283</v>
      </c>
      <c r="B46" s="3" t="s">
        <v>24</v>
      </c>
      <c r="C46" s="3">
        <v>13</v>
      </c>
      <c r="D46" s="3" t="s">
        <v>72</v>
      </c>
      <c r="E46" s="51" t="s">
        <v>293</v>
      </c>
      <c r="F46" s="17">
        <v>250</v>
      </c>
    </row>
    <row r="47" spans="1:6" ht="49.5" customHeight="1">
      <c r="A47" s="231" t="s">
        <v>331</v>
      </c>
      <c r="B47" s="3" t="s">
        <v>24</v>
      </c>
      <c r="C47" s="3">
        <v>13</v>
      </c>
      <c r="D47" s="3" t="s">
        <v>330</v>
      </c>
      <c r="E47" s="51"/>
      <c r="F47" s="17">
        <f>F48</f>
        <v>650</v>
      </c>
    </row>
    <row r="48" spans="1:6" ht="38.25">
      <c r="A48" s="231" t="s">
        <v>333</v>
      </c>
      <c r="B48" s="3" t="s">
        <v>24</v>
      </c>
      <c r="C48" s="3">
        <v>13</v>
      </c>
      <c r="D48" s="3" t="s">
        <v>330</v>
      </c>
      <c r="E48" s="51" t="s">
        <v>332</v>
      </c>
      <c r="F48" s="17">
        <v>650</v>
      </c>
    </row>
    <row r="49" spans="1:6" ht="14.25">
      <c r="A49" s="4" t="s">
        <v>35</v>
      </c>
      <c r="B49" s="2" t="s">
        <v>31</v>
      </c>
      <c r="C49" s="2" t="s">
        <v>21</v>
      </c>
      <c r="D49" s="2" t="s">
        <v>22</v>
      </c>
      <c r="E49" s="49" t="s">
        <v>20</v>
      </c>
      <c r="F49" s="16">
        <f>F50</f>
        <v>150</v>
      </c>
    </row>
    <row r="50" spans="1:6" ht="12.75">
      <c r="A50" s="15" t="s">
        <v>7</v>
      </c>
      <c r="B50" s="3" t="s">
        <v>31</v>
      </c>
      <c r="C50" s="9" t="s">
        <v>25</v>
      </c>
      <c r="D50" s="3" t="s">
        <v>22</v>
      </c>
      <c r="E50" s="50" t="s">
        <v>20</v>
      </c>
      <c r="F50" s="17">
        <f>F51</f>
        <v>150</v>
      </c>
    </row>
    <row r="51" spans="1:6" ht="12.75">
      <c r="A51" s="15" t="s">
        <v>9</v>
      </c>
      <c r="B51" s="3" t="s">
        <v>31</v>
      </c>
      <c r="C51" s="9" t="s">
        <v>25</v>
      </c>
      <c r="D51" s="3" t="s">
        <v>10</v>
      </c>
      <c r="E51" s="50"/>
      <c r="F51" s="17">
        <f>F52</f>
        <v>150</v>
      </c>
    </row>
    <row r="52" spans="1:6" ht="25.5">
      <c r="A52" s="7" t="s">
        <v>3</v>
      </c>
      <c r="B52" s="3" t="s">
        <v>31</v>
      </c>
      <c r="C52" s="9" t="s">
        <v>25</v>
      </c>
      <c r="D52" s="3" t="s">
        <v>8</v>
      </c>
      <c r="E52" s="50" t="s">
        <v>20</v>
      </c>
      <c r="F52" s="17">
        <f>F53</f>
        <v>150</v>
      </c>
    </row>
    <row r="53" spans="1:6" ht="15">
      <c r="A53" s="157" t="s">
        <v>280</v>
      </c>
      <c r="B53" s="3" t="s">
        <v>31</v>
      </c>
      <c r="C53" s="9" t="s">
        <v>25</v>
      </c>
      <c r="D53" s="3" t="s">
        <v>8</v>
      </c>
      <c r="E53" s="50">
        <v>121</v>
      </c>
      <c r="F53" s="19">
        <v>150</v>
      </c>
    </row>
    <row r="54" spans="1:6" ht="14.25">
      <c r="A54" s="4" t="s">
        <v>119</v>
      </c>
      <c r="B54" s="14" t="s">
        <v>25</v>
      </c>
      <c r="C54" s="2" t="s">
        <v>21</v>
      </c>
      <c r="D54" s="2" t="s">
        <v>22</v>
      </c>
      <c r="E54" s="34"/>
      <c r="F54" s="96">
        <f>F55+F59</f>
        <v>55</v>
      </c>
    </row>
    <row r="55" spans="1:6" ht="25.5">
      <c r="A55" s="83" t="s">
        <v>121</v>
      </c>
      <c r="B55" s="84" t="s">
        <v>25</v>
      </c>
      <c r="C55" s="84" t="s">
        <v>77</v>
      </c>
      <c r="D55" s="2"/>
      <c r="E55" s="2"/>
      <c r="F55" s="96">
        <f>F56</f>
        <v>25</v>
      </c>
    </row>
    <row r="56" spans="1:6" ht="12.75">
      <c r="A56" s="92" t="s">
        <v>143</v>
      </c>
      <c r="B56" s="85" t="s">
        <v>25</v>
      </c>
      <c r="C56" s="85" t="s">
        <v>77</v>
      </c>
      <c r="D56" s="3" t="s">
        <v>142</v>
      </c>
      <c r="E56" s="3"/>
      <c r="F56" s="95">
        <f>F57</f>
        <v>25</v>
      </c>
    </row>
    <row r="57" spans="1:6" ht="36">
      <c r="A57" s="93" t="s">
        <v>144</v>
      </c>
      <c r="B57" s="85" t="s">
        <v>25</v>
      </c>
      <c r="C57" s="85" t="s">
        <v>77</v>
      </c>
      <c r="D57" s="3" t="s">
        <v>134</v>
      </c>
      <c r="E57" s="3"/>
      <c r="F57" s="95">
        <f>F58</f>
        <v>25</v>
      </c>
    </row>
    <row r="58" spans="1:6" ht="12.75">
      <c r="A58" s="46" t="s">
        <v>63</v>
      </c>
      <c r="B58" s="85" t="s">
        <v>25</v>
      </c>
      <c r="C58" s="85" t="s">
        <v>77</v>
      </c>
      <c r="D58" s="28" t="s">
        <v>64</v>
      </c>
      <c r="E58" s="54" t="s">
        <v>287</v>
      </c>
      <c r="F58" s="95">
        <v>25</v>
      </c>
    </row>
    <row r="59" spans="1:6" ht="12.75">
      <c r="A59" s="83" t="s">
        <v>87</v>
      </c>
      <c r="B59" s="84" t="s">
        <v>25</v>
      </c>
      <c r="C59" s="84" t="s">
        <v>75</v>
      </c>
      <c r="D59" s="2"/>
      <c r="E59" s="2"/>
      <c r="F59" s="96">
        <f>F60</f>
        <v>30</v>
      </c>
    </row>
    <row r="60" spans="1:6" ht="12.75">
      <c r="A60" s="15" t="s">
        <v>120</v>
      </c>
      <c r="B60" s="9" t="s">
        <v>25</v>
      </c>
      <c r="C60" s="9" t="s">
        <v>75</v>
      </c>
      <c r="D60" s="3" t="s">
        <v>88</v>
      </c>
      <c r="E60" s="34"/>
      <c r="F60" s="95">
        <f>F61</f>
        <v>30</v>
      </c>
    </row>
    <row r="61" spans="1:6" ht="31.5">
      <c r="A61" s="110" t="s">
        <v>186</v>
      </c>
      <c r="B61" s="172" t="s">
        <v>25</v>
      </c>
      <c r="C61" s="172" t="s">
        <v>75</v>
      </c>
      <c r="D61" s="97" t="s">
        <v>184</v>
      </c>
      <c r="E61" s="173"/>
      <c r="F61" s="174">
        <f>F62</f>
        <v>30</v>
      </c>
    </row>
    <row r="62" spans="1:6" ht="31.5">
      <c r="A62" s="111" t="s">
        <v>283</v>
      </c>
      <c r="B62" s="172" t="s">
        <v>25</v>
      </c>
      <c r="C62" s="172" t="s">
        <v>75</v>
      </c>
      <c r="D62" s="97" t="s">
        <v>184</v>
      </c>
      <c r="E62" s="175">
        <v>244</v>
      </c>
      <c r="F62" s="174">
        <v>30</v>
      </c>
    </row>
    <row r="63" spans="1:6" ht="12.75">
      <c r="A63" s="13" t="s">
        <v>140</v>
      </c>
      <c r="B63" s="14" t="s">
        <v>33</v>
      </c>
      <c r="C63" s="14"/>
      <c r="D63" s="2"/>
      <c r="E63" s="91"/>
      <c r="F63" s="96">
        <f>F64+F71</f>
        <v>1289.1000000000001</v>
      </c>
    </row>
    <row r="64" spans="1:6" ht="12.75">
      <c r="A64" s="6" t="s">
        <v>141</v>
      </c>
      <c r="B64" s="14" t="s">
        <v>33</v>
      </c>
      <c r="C64" s="14" t="s">
        <v>77</v>
      </c>
      <c r="D64" s="2"/>
      <c r="E64" s="91"/>
      <c r="F64" s="96">
        <f>F65+F68</f>
        <v>1276.7</v>
      </c>
    </row>
    <row r="65" spans="1:6" ht="12.75">
      <c r="A65" s="15" t="s">
        <v>120</v>
      </c>
      <c r="B65" s="9" t="s">
        <v>33</v>
      </c>
      <c r="C65" s="9" t="s">
        <v>77</v>
      </c>
      <c r="D65" s="3" t="s">
        <v>88</v>
      </c>
      <c r="E65" s="176"/>
      <c r="F65" s="96">
        <f>F66</f>
        <v>972.7</v>
      </c>
    </row>
    <row r="66" spans="1:6" ht="47.25">
      <c r="A66" s="110" t="s">
        <v>187</v>
      </c>
      <c r="B66" s="9" t="s">
        <v>33</v>
      </c>
      <c r="C66" s="9" t="s">
        <v>77</v>
      </c>
      <c r="D66" s="108" t="s">
        <v>188</v>
      </c>
      <c r="E66" s="176"/>
      <c r="F66" s="96">
        <f>F67</f>
        <v>972.7</v>
      </c>
    </row>
    <row r="67" spans="1:6" ht="31.5">
      <c r="A67" s="112" t="s">
        <v>282</v>
      </c>
      <c r="B67" s="9" t="s">
        <v>33</v>
      </c>
      <c r="C67" s="9" t="s">
        <v>77</v>
      </c>
      <c r="D67" s="108" t="s">
        <v>188</v>
      </c>
      <c r="E67" s="50">
        <v>243</v>
      </c>
      <c r="F67" s="95">
        <v>972.7</v>
      </c>
    </row>
    <row r="68" spans="1:6" ht="15.75">
      <c r="A68" s="111" t="s">
        <v>296</v>
      </c>
      <c r="B68" s="172" t="s">
        <v>33</v>
      </c>
      <c r="C68" s="172" t="s">
        <v>77</v>
      </c>
      <c r="D68" s="177" t="s">
        <v>297</v>
      </c>
      <c r="E68" s="178"/>
      <c r="F68" s="174">
        <f>F69</f>
        <v>304</v>
      </c>
    </row>
    <row r="69" spans="1:6" ht="47.25">
      <c r="A69" s="111" t="s">
        <v>298</v>
      </c>
      <c r="B69" s="172" t="s">
        <v>33</v>
      </c>
      <c r="C69" s="172" t="s">
        <v>77</v>
      </c>
      <c r="D69" s="177" t="s">
        <v>299</v>
      </c>
      <c r="E69" s="178"/>
      <c r="F69" s="174">
        <f>F70</f>
        <v>304</v>
      </c>
    </row>
    <row r="70" spans="1:6" ht="31.5">
      <c r="A70" s="112" t="s">
        <v>283</v>
      </c>
      <c r="B70" s="9" t="s">
        <v>33</v>
      </c>
      <c r="C70" s="9" t="s">
        <v>77</v>
      </c>
      <c r="D70" s="108" t="s">
        <v>299</v>
      </c>
      <c r="E70" s="50">
        <v>244</v>
      </c>
      <c r="F70" s="95">
        <v>304</v>
      </c>
    </row>
    <row r="71" spans="1:6" ht="12.75">
      <c r="A71" s="232" t="s">
        <v>335</v>
      </c>
      <c r="B71" s="233" t="s">
        <v>33</v>
      </c>
      <c r="C71" s="233" t="s">
        <v>336</v>
      </c>
      <c r="D71" s="108"/>
      <c r="E71" s="50"/>
      <c r="F71" s="95">
        <f>F72</f>
        <v>12.4</v>
      </c>
    </row>
    <row r="72" spans="1:6" ht="36">
      <c r="A72" s="93" t="s">
        <v>337</v>
      </c>
      <c r="B72" s="9" t="s">
        <v>33</v>
      </c>
      <c r="C72" s="9" t="s">
        <v>336</v>
      </c>
      <c r="D72" s="108" t="s">
        <v>338</v>
      </c>
      <c r="E72" s="50"/>
      <c r="F72" s="95">
        <f>F73</f>
        <v>12.4</v>
      </c>
    </row>
    <row r="73" spans="1:6" ht="12.75">
      <c r="A73" s="93" t="s">
        <v>286</v>
      </c>
      <c r="B73" s="9" t="s">
        <v>33</v>
      </c>
      <c r="C73" s="9" t="s">
        <v>336</v>
      </c>
      <c r="D73" s="108" t="s">
        <v>338</v>
      </c>
      <c r="E73" s="50">
        <v>540</v>
      </c>
      <c r="F73" s="95">
        <v>12.4</v>
      </c>
    </row>
    <row r="74" spans="1:6" ht="14.25">
      <c r="A74" s="4" t="s">
        <v>36</v>
      </c>
      <c r="B74" s="2" t="s">
        <v>34</v>
      </c>
      <c r="C74" s="2" t="s">
        <v>21</v>
      </c>
      <c r="D74" s="2" t="s">
        <v>22</v>
      </c>
      <c r="E74" s="49" t="s">
        <v>20</v>
      </c>
      <c r="F74" s="179">
        <f>F75+F83+F89+F99</f>
        <v>6063.8</v>
      </c>
    </row>
    <row r="75" spans="1:6" ht="12.75">
      <c r="A75" s="13" t="s">
        <v>37</v>
      </c>
      <c r="B75" s="2" t="s">
        <v>34</v>
      </c>
      <c r="C75" s="2" t="s">
        <v>24</v>
      </c>
      <c r="D75" s="2" t="s">
        <v>22</v>
      </c>
      <c r="E75" s="49" t="s">
        <v>20</v>
      </c>
      <c r="F75" s="16">
        <f>F76+F81</f>
        <v>2326.3</v>
      </c>
    </row>
    <row r="76" spans="1:6" ht="12.75">
      <c r="A76" s="15" t="s">
        <v>120</v>
      </c>
      <c r="B76" s="3" t="s">
        <v>34</v>
      </c>
      <c r="C76" s="3" t="s">
        <v>24</v>
      </c>
      <c r="D76" s="9" t="s">
        <v>88</v>
      </c>
      <c r="E76" s="50" t="s">
        <v>20</v>
      </c>
      <c r="F76" s="17">
        <f>F77+F79</f>
        <v>460</v>
      </c>
    </row>
    <row r="77" spans="1:6" ht="31.5">
      <c r="A77" s="110" t="s">
        <v>189</v>
      </c>
      <c r="B77" s="97" t="s">
        <v>34</v>
      </c>
      <c r="C77" s="97" t="s">
        <v>24</v>
      </c>
      <c r="D77" s="97" t="s">
        <v>191</v>
      </c>
      <c r="E77" s="173"/>
      <c r="F77" s="174">
        <f>F78</f>
        <v>310</v>
      </c>
    </row>
    <row r="78" spans="1:6" ht="31.5">
      <c r="A78" s="111" t="s">
        <v>282</v>
      </c>
      <c r="B78" s="97" t="s">
        <v>34</v>
      </c>
      <c r="C78" s="97" t="s">
        <v>24</v>
      </c>
      <c r="D78" s="97" t="s">
        <v>191</v>
      </c>
      <c r="E78" s="175">
        <v>243</v>
      </c>
      <c r="F78" s="174">
        <v>310</v>
      </c>
    </row>
    <row r="79" spans="1:6" ht="47.25">
      <c r="A79" s="111" t="s">
        <v>307</v>
      </c>
      <c r="B79" s="97" t="s">
        <v>34</v>
      </c>
      <c r="C79" s="97" t="s">
        <v>24</v>
      </c>
      <c r="D79" s="97" t="s">
        <v>193</v>
      </c>
      <c r="E79" s="173"/>
      <c r="F79" s="174">
        <f>F80</f>
        <v>150</v>
      </c>
    </row>
    <row r="80" spans="1:6" ht="31.5">
      <c r="A80" s="112" t="s">
        <v>283</v>
      </c>
      <c r="B80" s="97" t="s">
        <v>34</v>
      </c>
      <c r="C80" s="97" t="s">
        <v>24</v>
      </c>
      <c r="D80" s="97" t="s">
        <v>193</v>
      </c>
      <c r="E80" s="175">
        <v>244</v>
      </c>
      <c r="F80" s="174">
        <v>150</v>
      </c>
    </row>
    <row r="81" spans="1:6" ht="25.5">
      <c r="A81" s="199" t="s">
        <v>308</v>
      </c>
      <c r="B81" s="97" t="s">
        <v>34</v>
      </c>
      <c r="C81" s="97" t="s">
        <v>24</v>
      </c>
      <c r="D81" s="97" t="s">
        <v>309</v>
      </c>
      <c r="E81" s="175"/>
      <c r="F81" s="174">
        <f>F82</f>
        <v>1866.3</v>
      </c>
    </row>
    <row r="82" spans="1:6" ht="25.5">
      <c r="A82" s="6" t="s">
        <v>310</v>
      </c>
      <c r="B82" s="97" t="s">
        <v>34</v>
      </c>
      <c r="C82" s="97" t="s">
        <v>24</v>
      </c>
      <c r="D82" s="97" t="s">
        <v>311</v>
      </c>
      <c r="E82" s="175">
        <v>456</v>
      </c>
      <c r="F82" s="174">
        <v>1866.3</v>
      </c>
    </row>
    <row r="83" spans="1:6" ht="12.75">
      <c r="A83" s="6" t="s">
        <v>13</v>
      </c>
      <c r="B83" s="2" t="s">
        <v>34</v>
      </c>
      <c r="C83" s="14" t="s">
        <v>31</v>
      </c>
      <c r="D83" s="2"/>
      <c r="E83" s="49"/>
      <c r="F83" s="16">
        <f>F84</f>
        <v>340</v>
      </c>
    </row>
    <row r="84" spans="1:6" ht="12.75">
      <c r="A84" s="7" t="s">
        <v>300</v>
      </c>
      <c r="B84" s="3" t="s">
        <v>34</v>
      </c>
      <c r="C84" s="9" t="s">
        <v>31</v>
      </c>
      <c r="D84" s="3" t="s">
        <v>88</v>
      </c>
      <c r="E84" s="3"/>
      <c r="F84" s="20">
        <f>F85+F87</f>
        <v>340</v>
      </c>
    </row>
    <row r="85" spans="1:6" ht="31.5">
      <c r="A85" s="110" t="s">
        <v>194</v>
      </c>
      <c r="B85" s="97" t="s">
        <v>34</v>
      </c>
      <c r="C85" s="172" t="s">
        <v>31</v>
      </c>
      <c r="D85" s="97" t="s">
        <v>195</v>
      </c>
      <c r="E85" s="172"/>
      <c r="F85" s="180">
        <f>F86</f>
        <v>140</v>
      </c>
    </row>
    <row r="86" spans="1:6" ht="31.5">
      <c r="A86" s="111" t="s">
        <v>283</v>
      </c>
      <c r="B86" s="97" t="s">
        <v>34</v>
      </c>
      <c r="C86" s="172" t="s">
        <v>31</v>
      </c>
      <c r="D86" s="97" t="s">
        <v>195</v>
      </c>
      <c r="E86" s="175">
        <v>244</v>
      </c>
      <c r="F86" s="180">
        <v>140</v>
      </c>
    </row>
    <row r="87" spans="1:6" ht="34.5" customHeight="1">
      <c r="A87" s="111" t="s">
        <v>334</v>
      </c>
      <c r="B87" s="3" t="s">
        <v>34</v>
      </c>
      <c r="C87" s="3" t="s">
        <v>25</v>
      </c>
      <c r="D87" s="97" t="s">
        <v>204</v>
      </c>
      <c r="E87" s="175"/>
      <c r="F87" s="180">
        <f>F88</f>
        <v>200</v>
      </c>
    </row>
    <row r="88" spans="1:6" ht="31.5">
      <c r="A88" s="111" t="s">
        <v>283</v>
      </c>
      <c r="B88" s="3" t="s">
        <v>34</v>
      </c>
      <c r="C88" s="3" t="s">
        <v>25</v>
      </c>
      <c r="D88" s="97" t="s">
        <v>204</v>
      </c>
      <c r="E88" s="175">
        <v>244</v>
      </c>
      <c r="F88" s="180">
        <v>200</v>
      </c>
    </row>
    <row r="89" spans="1:6" ht="16.5" customHeight="1">
      <c r="A89" s="13" t="s">
        <v>14</v>
      </c>
      <c r="B89" s="2" t="s">
        <v>34</v>
      </c>
      <c r="C89" s="2" t="s">
        <v>25</v>
      </c>
      <c r="D89" s="2" t="s">
        <v>22</v>
      </c>
      <c r="E89" s="49" t="s">
        <v>20</v>
      </c>
      <c r="F89" s="16">
        <f>F90</f>
        <v>2753.2</v>
      </c>
    </row>
    <row r="90" spans="1:6" ht="12.75">
      <c r="A90" s="15" t="s">
        <v>120</v>
      </c>
      <c r="B90" s="3" t="s">
        <v>34</v>
      </c>
      <c r="C90" s="3" t="s">
        <v>25</v>
      </c>
      <c r="D90" s="3" t="s">
        <v>88</v>
      </c>
      <c r="E90" s="50" t="s">
        <v>20</v>
      </c>
      <c r="F90" s="17">
        <f>F91+F93+F95+F97</f>
        <v>2753.2</v>
      </c>
    </row>
    <row r="91" spans="1:6" ht="31.5">
      <c r="A91" s="110" t="s">
        <v>185</v>
      </c>
      <c r="B91" s="3" t="s">
        <v>34</v>
      </c>
      <c r="C91" s="3" t="s">
        <v>25</v>
      </c>
      <c r="D91" s="177" t="s">
        <v>183</v>
      </c>
      <c r="E91" s="178"/>
      <c r="F91" s="181">
        <f>F92</f>
        <v>1600</v>
      </c>
    </row>
    <row r="92" spans="1:6" ht="31.5">
      <c r="A92" s="111" t="s">
        <v>283</v>
      </c>
      <c r="B92" s="3" t="s">
        <v>34</v>
      </c>
      <c r="C92" s="3" t="s">
        <v>25</v>
      </c>
      <c r="D92" s="177" t="s">
        <v>183</v>
      </c>
      <c r="E92" s="175">
        <v>244</v>
      </c>
      <c r="F92" s="174">
        <v>1600</v>
      </c>
    </row>
    <row r="93" spans="1:6" ht="47.25">
      <c r="A93" s="112" t="s">
        <v>203</v>
      </c>
      <c r="B93" s="3" t="s">
        <v>34</v>
      </c>
      <c r="C93" s="3" t="s">
        <v>25</v>
      </c>
      <c r="D93" s="97" t="s">
        <v>196</v>
      </c>
      <c r="E93" s="175"/>
      <c r="F93" s="180">
        <f>F94</f>
        <v>50</v>
      </c>
    </row>
    <row r="94" spans="1:6" ht="31.5">
      <c r="A94" s="111" t="s">
        <v>283</v>
      </c>
      <c r="B94" s="3" t="s">
        <v>34</v>
      </c>
      <c r="C94" s="3" t="s">
        <v>25</v>
      </c>
      <c r="D94" s="97" t="s">
        <v>196</v>
      </c>
      <c r="E94" s="175">
        <v>244</v>
      </c>
      <c r="F94" s="180">
        <v>50</v>
      </c>
    </row>
    <row r="95" spans="1:6" ht="31.5">
      <c r="A95" s="111" t="s">
        <v>201</v>
      </c>
      <c r="B95" s="3" t="s">
        <v>34</v>
      </c>
      <c r="C95" s="3" t="s">
        <v>25</v>
      </c>
      <c r="D95" s="97" t="s">
        <v>202</v>
      </c>
      <c r="E95" s="175"/>
      <c r="F95" s="180">
        <f>F96</f>
        <v>483.2</v>
      </c>
    </row>
    <row r="96" spans="1:6" ht="31.5">
      <c r="A96" s="111" t="s">
        <v>283</v>
      </c>
      <c r="B96" s="3" t="s">
        <v>34</v>
      </c>
      <c r="C96" s="3" t="s">
        <v>25</v>
      </c>
      <c r="D96" s="97" t="s">
        <v>202</v>
      </c>
      <c r="E96" s="175">
        <v>244</v>
      </c>
      <c r="F96" s="180">
        <v>483.2</v>
      </c>
    </row>
    <row r="97" spans="1:6" ht="63">
      <c r="A97" s="111" t="s">
        <v>198</v>
      </c>
      <c r="B97" s="3" t="s">
        <v>34</v>
      </c>
      <c r="C97" s="3" t="s">
        <v>25</v>
      </c>
      <c r="D97" s="108" t="s">
        <v>200</v>
      </c>
      <c r="E97" s="175"/>
      <c r="F97" s="180">
        <f>F98</f>
        <v>620</v>
      </c>
    </row>
    <row r="98" spans="1:6" ht="31.5">
      <c r="A98" s="111" t="s">
        <v>283</v>
      </c>
      <c r="B98" s="3" t="s">
        <v>34</v>
      </c>
      <c r="C98" s="3" t="s">
        <v>25</v>
      </c>
      <c r="D98" s="108" t="s">
        <v>200</v>
      </c>
      <c r="E98" s="175">
        <v>244</v>
      </c>
      <c r="F98" s="180">
        <v>620</v>
      </c>
    </row>
    <row r="99" spans="1:6" ht="16.5" customHeight="1">
      <c r="A99" s="13" t="s">
        <v>312</v>
      </c>
      <c r="B99" s="2" t="s">
        <v>34</v>
      </c>
      <c r="C99" s="2" t="s">
        <v>34</v>
      </c>
      <c r="D99" s="2"/>
      <c r="E99" s="49"/>
      <c r="F99" s="16">
        <f>F100</f>
        <v>644.3</v>
      </c>
    </row>
    <row r="100" spans="1:6" ht="15.75">
      <c r="A100" s="111" t="s">
        <v>46</v>
      </c>
      <c r="B100" s="9" t="s">
        <v>34</v>
      </c>
      <c r="C100" s="9" t="s">
        <v>34</v>
      </c>
      <c r="D100" s="108" t="s">
        <v>313</v>
      </c>
      <c r="E100" s="175"/>
      <c r="F100" s="180">
        <f>SUM(F101:F104)</f>
        <v>644.3</v>
      </c>
    </row>
    <row r="101" spans="1:6" ht="15">
      <c r="A101" s="157" t="s">
        <v>280</v>
      </c>
      <c r="B101" s="9" t="s">
        <v>34</v>
      </c>
      <c r="C101" s="9" t="s">
        <v>34</v>
      </c>
      <c r="D101" s="108" t="s">
        <v>313</v>
      </c>
      <c r="E101" s="50">
        <v>111</v>
      </c>
      <c r="F101" s="180">
        <v>495.3</v>
      </c>
    </row>
    <row r="102" spans="1:6" ht="31.5">
      <c r="A102" s="112" t="s">
        <v>281</v>
      </c>
      <c r="B102" s="9" t="s">
        <v>34</v>
      </c>
      <c r="C102" s="9" t="s">
        <v>34</v>
      </c>
      <c r="D102" s="108" t="s">
        <v>313</v>
      </c>
      <c r="E102" s="50">
        <v>242</v>
      </c>
      <c r="F102" s="180">
        <v>52.1</v>
      </c>
    </row>
    <row r="103" spans="1:6" ht="31.5">
      <c r="A103" s="112" t="s">
        <v>283</v>
      </c>
      <c r="B103" s="9" t="s">
        <v>34</v>
      </c>
      <c r="C103" s="9" t="s">
        <v>34</v>
      </c>
      <c r="D103" s="108" t="s">
        <v>313</v>
      </c>
      <c r="E103" s="50">
        <v>244</v>
      </c>
      <c r="F103" s="180">
        <v>94.9</v>
      </c>
    </row>
    <row r="104" spans="1:6" ht="15.75">
      <c r="A104" s="112" t="s">
        <v>284</v>
      </c>
      <c r="B104" s="9" t="s">
        <v>34</v>
      </c>
      <c r="C104" s="9" t="s">
        <v>34</v>
      </c>
      <c r="D104" s="108" t="s">
        <v>313</v>
      </c>
      <c r="E104" s="50">
        <v>851</v>
      </c>
      <c r="F104" s="180">
        <v>2</v>
      </c>
    </row>
    <row r="105" spans="1:6" ht="14.25">
      <c r="A105" s="4" t="s">
        <v>146</v>
      </c>
      <c r="B105" s="25" t="s">
        <v>38</v>
      </c>
      <c r="C105" s="25"/>
      <c r="D105" s="24"/>
      <c r="E105" s="24"/>
      <c r="F105" s="60">
        <f>F106</f>
        <v>60</v>
      </c>
    </row>
    <row r="106" spans="1:6" ht="12.75">
      <c r="A106" s="74" t="s">
        <v>114</v>
      </c>
      <c r="B106" s="14" t="s">
        <v>38</v>
      </c>
      <c r="C106" s="14" t="s">
        <v>34</v>
      </c>
      <c r="D106" s="2"/>
      <c r="E106" s="49"/>
      <c r="F106" s="16">
        <f>F107</f>
        <v>60</v>
      </c>
    </row>
    <row r="107" spans="1:6" ht="12.75">
      <c r="A107" s="15" t="s">
        <v>113</v>
      </c>
      <c r="B107" s="22" t="s">
        <v>11</v>
      </c>
      <c r="C107" s="22" t="s">
        <v>34</v>
      </c>
      <c r="D107" s="23" t="s">
        <v>111</v>
      </c>
      <c r="E107" s="49"/>
      <c r="F107" s="16">
        <f>F108</f>
        <v>60</v>
      </c>
    </row>
    <row r="108" spans="1:6" ht="12.75">
      <c r="A108" s="75" t="s">
        <v>112</v>
      </c>
      <c r="B108" s="22" t="s">
        <v>11</v>
      </c>
      <c r="C108" s="22" t="s">
        <v>34</v>
      </c>
      <c r="D108" s="23" t="s">
        <v>110</v>
      </c>
      <c r="E108" s="52"/>
      <c r="F108" s="17">
        <f>F109</f>
        <v>60</v>
      </c>
    </row>
    <row r="109" spans="1:6" ht="31.5">
      <c r="A109" s="112" t="s">
        <v>283</v>
      </c>
      <c r="B109" s="22" t="s">
        <v>11</v>
      </c>
      <c r="C109" s="22" t="s">
        <v>34</v>
      </c>
      <c r="D109" s="23" t="s">
        <v>110</v>
      </c>
      <c r="E109" s="51" t="s">
        <v>293</v>
      </c>
      <c r="F109" s="17">
        <v>60</v>
      </c>
    </row>
    <row r="110" spans="1:6" ht="14.25">
      <c r="A110" s="4" t="s">
        <v>301</v>
      </c>
      <c r="B110" s="25" t="s">
        <v>39</v>
      </c>
      <c r="C110" s="25"/>
      <c r="D110" s="24"/>
      <c r="E110" s="53"/>
      <c r="F110" s="16">
        <f>F111+F137</f>
        <v>2392.4999999999995</v>
      </c>
    </row>
    <row r="111" spans="1:6" ht="12.75">
      <c r="A111" s="6" t="s">
        <v>40</v>
      </c>
      <c r="B111" s="2" t="s">
        <v>39</v>
      </c>
      <c r="C111" s="2" t="s">
        <v>24</v>
      </c>
      <c r="D111" s="2" t="s">
        <v>22</v>
      </c>
      <c r="E111" s="49" t="s">
        <v>20</v>
      </c>
      <c r="F111" s="16">
        <f>F112+F118+F121+F123+F125+F131+F135</f>
        <v>2382.4999999999995</v>
      </c>
    </row>
    <row r="112" spans="1:6" ht="12.75">
      <c r="A112" s="6" t="s">
        <v>41</v>
      </c>
      <c r="B112" s="2" t="s">
        <v>39</v>
      </c>
      <c r="C112" s="2" t="s">
        <v>24</v>
      </c>
      <c r="D112" s="2" t="s">
        <v>12</v>
      </c>
      <c r="E112" s="49"/>
      <c r="F112" s="16">
        <f>F113</f>
        <v>1520.3</v>
      </c>
    </row>
    <row r="113" spans="1:6" ht="12.75">
      <c r="A113" s="7" t="s">
        <v>46</v>
      </c>
      <c r="B113" s="3" t="s">
        <v>39</v>
      </c>
      <c r="C113" s="3" t="s">
        <v>24</v>
      </c>
      <c r="D113" s="3" t="s">
        <v>45</v>
      </c>
      <c r="E113" s="50"/>
      <c r="F113" s="17">
        <f>F114+F115+F116+F117</f>
        <v>1520.3</v>
      </c>
    </row>
    <row r="114" spans="1:6" ht="15.75">
      <c r="A114" s="112" t="s">
        <v>280</v>
      </c>
      <c r="B114" s="3" t="s">
        <v>39</v>
      </c>
      <c r="C114" s="3" t="s">
        <v>24</v>
      </c>
      <c r="D114" s="3" t="s">
        <v>45</v>
      </c>
      <c r="E114" s="51" t="s">
        <v>302</v>
      </c>
      <c r="F114" s="17">
        <v>917.1</v>
      </c>
    </row>
    <row r="115" spans="1:6" ht="31.5">
      <c r="A115" s="112" t="s">
        <v>281</v>
      </c>
      <c r="B115" s="3" t="s">
        <v>39</v>
      </c>
      <c r="C115" s="3" t="s">
        <v>24</v>
      </c>
      <c r="D115" s="3" t="s">
        <v>45</v>
      </c>
      <c r="E115" s="50">
        <v>242</v>
      </c>
      <c r="F115" s="17">
        <v>15.8</v>
      </c>
    </row>
    <row r="116" spans="1:6" ht="31.5">
      <c r="A116" s="112" t="s">
        <v>283</v>
      </c>
      <c r="B116" s="3" t="s">
        <v>39</v>
      </c>
      <c r="C116" s="3" t="s">
        <v>24</v>
      </c>
      <c r="D116" s="3" t="s">
        <v>45</v>
      </c>
      <c r="E116" s="50">
        <v>244</v>
      </c>
      <c r="F116" s="17">
        <v>569.4</v>
      </c>
    </row>
    <row r="117" spans="1:6" ht="15.75">
      <c r="A117" s="112" t="s">
        <v>284</v>
      </c>
      <c r="B117" s="3" t="s">
        <v>39</v>
      </c>
      <c r="C117" s="3" t="s">
        <v>24</v>
      </c>
      <c r="D117" s="3" t="s">
        <v>45</v>
      </c>
      <c r="E117" s="50">
        <v>851</v>
      </c>
      <c r="F117" s="19">
        <v>18</v>
      </c>
    </row>
    <row r="118" spans="1:6" ht="25.5">
      <c r="A118" s="189" t="s">
        <v>47</v>
      </c>
      <c r="B118" s="6" t="s">
        <v>39</v>
      </c>
      <c r="C118" s="6" t="s">
        <v>24</v>
      </c>
      <c r="D118" s="6" t="s">
        <v>339</v>
      </c>
      <c r="E118" s="206"/>
      <c r="F118" s="207">
        <f>F119</f>
        <v>14.1</v>
      </c>
    </row>
    <row r="119" spans="1:6" ht="15.75">
      <c r="A119" s="111" t="s">
        <v>280</v>
      </c>
      <c r="B119" s="97" t="s">
        <v>39</v>
      </c>
      <c r="C119" s="97" t="s">
        <v>24</v>
      </c>
      <c r="D119" s="97" t="s">
        <v>339</v>
      </c>
      <c r="E119" s="182" t="s">
        <v>302</v>
      </c>
      <c r="F119" s="180">
        <v>14.1</v>
      </c>
    </row>
    <row r="120" spans="1:6" ht="12.75">
      <c r="A120" s="15" t="s">
        <v>120</v>
      </c>
      <c r="B120" s="97" t="s">
        <v>39</v>
      </c>
      <c r="C120" s="97" t="s">
        <v>24</v>
      </c>
      <c r="D120" s="3" t="s">
        <v>88</v>
      </c>
      <c r="E120" s="172"/>
      <c r="F120" s="180">
        <f>F121+F124</f>
        <v>174.5</v>
      </c>
    </row>
    <row r="121" spans="1:6" ht="28.5">
      <c r="A121" s="194" t="s">
        <v>186</v>
      </c>
      <c r="B121" s="163" t="s">
        <v>39</v>
      </c>
      <c r="C121" s="163" t="s">
        <v>24</v>
      </c>
      <c r="D121" s="195" t="s">
        <v>184</v>
      </c>
      <c r="E121" s="212"/>
      <c r="F121" s="213">
        <f>F122</f>
        <v>74.5</v>
      </c>
    </row>
    <row r="122" spans="1:6" ht="31.5">
      <c r="A122" s="112" t="s">
        <v>283</v>
      </c>
      <c r="B122" s="97" t="s">
        <v>39</v>
      </c>
      <c r="C122" s="97" t="s">
        <v>24</v>
      </c>
      <c r="D122" s="209" t="s">
        <v>184</v>
      </c>
      <c r="E122" s="172" t="s">
        <v>293</v>
      </c>
      <c r="F122" s="180">
        <v>74.5</v>
      </c>
    </row>
    <row r="123" spans="1:6" ht="42.75">
      <c r="A123" s="204" t="s">
        <v>203</v>
      </c>
      <c r="B123" s="163" t="s">
        <v>39</v>
      </c>
      <c r="C123" s="163" t="s">
        <v>24</v>
      </c>
      <c r="D123" s="195" t="s">
        <v>196</v>
      </c>
      <c r="E123" s="212"/>
      <c r="F123" s="180">
        <f>F124</f>
        <v>100</v>
      </c>
    </row>
    <row r="124" spans="1:6" ht="31.5">
      <c r="A124" s="112" t="s">
        <v>283</v>
      </c>
      <c r="B124" s="97" t="s">
        <v>39</v>
      </c>
      <c r="C124" s="97" t="s">
        <v>24</v>
      </c>
      <c r="D124" s="209" t="s">
        <v>196</v>
      </c>
      <c r="E124" s="172" t="s">
        <v>293</v>
      </c>
      <c r="F124" s="180">
        <v>100</v>
      </c>
    </row>
    <row r="125" spans="1:6" ht="12.75">
      <c r="A125" s="6" t="s">
        <v>68</v>
      </c>
      <c r="B125" s="24" t="s">
        <v>39</v>
      </c>
      <c r="C125" s="24" t="s">
        <v>24</v>
      </c>
      <c r="D125" s="24" t="s">
        <v>69</v>
      </c>
      <c r="E125" s="59"/>
      <c r="F125" s="60">
        <f>F126</f>
        <v>454.8</v>
      </c>
    </row>
    <row r="126" spans="1:6" ht="12.75">
      <c r="A126" s="7" t="s">
        <v>46</v>
      </c>
      <c r="B126" s="23" t="s">
        <v>39</v>
      </c>
      <c r="C126" s="23" t="s">
        <v>24</v>
      </c>
      <c r="D126" s="23" t="s">
        <v>70</v>
      </c>
      <c r="E126" s="58"/>
      <c r="F126" s="20">
        <f>SUM(F127:F130)</f>
        <v>454.8</v>
      </c>
    </row>
    <row r="127" spans="1:6" ht="15" customHeight="1">
      <c r="A127" s="112" t="s">
        <v>280</v>
      </c>
      <c r="B127" s="21" t="s">
        <v>39</v>
      </c>
      <c r="C127" s="21" t="s">
        <v>24</v>
      </c>
      <c r="D127" s="27" t="s">
        <v>70</v>
      </c>
      <c r="E127" s="51" t="s">
        <v>302</v>
      </c>
      <c r="F127" s="26">
        <v>331</v>
      </c>
    </row>
    <row r="128" spans="1:6" ht="34.5" customHeight="1">
      <c r="A128" s="111" t="s">
        <v>281</v>
      </c>
      <c r="B128" s="21" t="s">
        <v>39</v>
      </c>
      <c r="C128" s="21" t="s">
        <v>24</v>
      </c>
      <c r="D128" s="27" t="s">
        <v>70</v>
      </c>
      <c r="E128" s="51" t="s">
        <v>290</v>
      </c>
      <c r="F128" s="26">
        <v>29.8</v>
      </c>
    </row>
    <row r="129" spans="1:6" ht="0.75" customHeight="1">
      <c r="A129" s="112" t="s">
        <v>282</v>
      </c>
      <c r="B129" s="21" t="s">
        <v>39</v>
      </c>
      <c r="C129" s="21" t="s">
        <v>24</v>
      </c>
      <c r="D129" s="27" t="s">
        <v>70</v>
      </c>
      <c r="E129" s="50">
        <v>243</v>
      </c>
      <c r="F129" s="26"/>
    </row>
    <row r="130" spans="1:6" ht="31.5">
      <c r="A130" s="112" t="s">
        <v>283</v>
      </c>
      <c r="B130" s="21" t="s">
        <v>39</v>
      </c>
      <c r="C130" s="21" t="s">
        <v>24</v>
      </c>
      <c r="D130" s="27" t="s">
        <v>70</v>
      </c>
      <c r="E130" s="50">
        <v>244</v>
      </c>
      <c r="F130" s="26">
        <v>94</v>
      </c>
    </row>
    <row r="131" spans="1:6" ht="27">
      <c r="A131" s="183" t="s">
        <v>47</v>
      </c>
      <c r="B131" s="184" t="s">
        <v>39</v>
      </c>
      <c r="C131" s="184" t="s">
        <v>24</v>
      </c>
      <c r="D131" s="6" t="s">
        <v>339</v>
      </c>
      <c r="E131" s="186"/>
      <c r="F131" s="187">
        <f>F132</f>
        <v>6.2</v>
      </c>
    </row>
    <row r="132" spans="1:6" ht="14.25" customHeight="1">
      <c r="A132" s="111" t="s">
        <v>280</v>
      </c>
      <c r="B132" s="97" t="s">
        <v>39</v>
      </c>
      <c r="C132" s="97" t="s">
        <v>24</v>
      </c>
      <c r="D132" s="97" t="s">
        <v>339</v>
      </c>
      <c r="E132" s="182" t="s">
        <v>302</v>
      </c>
      <c r="F132" s="180">
        <v>6.2</v>
      </c>
    </row>
    <row r="133" spans="1:6" ht="19.5" customHeight="1" hidden="1">
      <c r="A133" s="188" t="s">
        <v>74</v>
      </c>
      <c r="B133" s="184" t="s">
        <v>39</v>
      </c>
      <c r="C133" s="184" t="s">
        <v>24</v>
      </c>
      <c r="D133" s="185" t="s">
        <v>70</v>
      </c>
      <c r="E133" s="186"/>
      <c r="F133" s="187">
        <f>F134</f>
        <v>0</v>
      </c>
    </row>
    <row r="134" spans="1:6" ht="15.75" hidden="1">
      <c r="A134" s="111" t="s">
        <v>280</v>
      </c>
      <c r="B134" s="97" t="s">
        <v>39</v>
      </c>
      <c r="C134" s="97" t="s">
        <v>24</v>
      </c>
      <c r="D134" s="27" t="s">
        <v>70</v>
      </c>
      <c r="E134" s="182" t="s">
        <v>302</v>
      </c>
      <c r="F134" s="180"/>
    </row>
    <row r="135" spans="1:6" ht="38.25">
      <c r="A135" s="189" t="s">
        <v>303</v>
      </c>
      <c r="B135" s="163" t="s">
        <v>39</v>
      </c>
      <c r="C135" s="163" t="s">
        <v>24</v>
      </c>
      <c r="D135" s="185" t="s">
        <v>340</v>
      </c>
      <c r="E135" s="182"/>
      <c r="F135" s="180">
        <f>F136</f>
        <v>212.6</v>
      </c>
    </row>
    <row r="136" spans="1:6" ht="31.5">
      <c r="A136" s="111" t="s">
        <v>304</v>
      </c>
      <c r="B136" s="97" t="s">
        <v>39</v>
      </c>
      <c r="C136" s="97" t="s">
        <v>24</v>
      </c>
      <c r="D136" s="27" t="s">
        <v>340</v>
      </c>
      <c r="E136" s="182" t="s">
        <v>305</v>
      </c>
      <c r="F136" s="180">
        <v>212.6</v>
      </c>
    </row>
    <row r="137" spans="1:6" s="61" customFormat="1" ht="15.75">
      <c r="A137" s="191" t="s">
        <v>315</v>
      </c>
      <c r="B137" s="212" t="s">
        <v>39</v>
      </c>
      <c r="C137" s="212" t="s">
        <v>33</v>
      </c>
      <c r="D137" s="185"/>
      <c r="E137" s="214"/>
      <c r="F137" s="213">
        <f>F138</f>
        <v>10</v>
      </c>
    </row>
    <row r="138" spans="1:6" ht="30">
      <c r="A138" s="203" t="s">
        <v>190</v>
      </c>
      <c r="B138" s="172" t="s">
        <v>39</v>
      </c>
      <c r="C138" s="172" t="s">
        <v>33</v>
      </c>
      <c r="D138" s="23" t="s">
        <v>192</v>
      </c>
      <c r="E138" s="182"/>
      <c r="F138" s="180">
        <f>F139</f>
        <v>10</v>
      </c>
    </row>
    <row r="139" spans="1:6" ht="31.5">
      <c r="A139" s="112" t="s">
        <v>283</v>
      </c>
      <c r="B139" s="172" t="s">
        <v>39</v>
      </c>
      <c r="C139" s="172" t="s">
        <v>33</v>
      </c>
      <c r="D139" s="23" t="s">
        <v>192</v>
      </c>
      <c r="E139" s="182" t="s">
        <v>293</v>
      </c>
      <c r="F139" s="180">
        <v>10</v>
      </c>
    </row>
    <row r="140" spans="1:6" ht="14.25">
      <c r="A140" s="4" t="s">
        <v>306</v>
      </c>
      <c r="B140" s="25" t="s">
        <v>75</v>
      </c>
      <c r="C140" s="25"/>
      <c r="D140" s="24"/>
      <c r="E140" s="24"/>
      <c r="F140" s="60">
        <f>F141</f>
        <v>20</v>
      </c>
    </row>
    <row r="141" spans="1:6" ht="12.75">
      <c r="A141" s="15" t="s">
        <v>316</v>
      </c>
      <c r="B141" s="22" t="s">
        <v>75</v>
      </c>
      <c r="C141" s="22" t="s">
        <v>25</v>
      </c>
      <c r="D141" s="23"/>
      <c r="E141" s="23"/>
      <c r="F141" s="20">
        <f>F142</f>
        <v>20</v>
      </c>
    </row>
    <row r="142" spans="1:6" ht="30">
      <c r="A142" s="203" t="s">
        <v>190</v>
      </c>
      <c r="B142" s="22" t="s">
        <v>75</v>
      </c>
      <c r="C142" s="22" t="s">
        <v>25</v>
      </c>
      <c r="D142" s="209" t="s">
        <v>192</v>
      </c>
      <c r="E142" s="23"/>
      <c r="F142" s="26">
        <f>F143</f>
        <v>20</v>
      </c>
    </row>
    <row r="143" spans="1:6" ht="31.5">
      <c r="A143" s="112" t="s">
        <v>283</v>
      </c>
      <c r="B143" s="208" t="s">
        <v>75</v>
      </c>
      <c r="C143" s="208" t="s">
        <v>25</v>
      </c>
      <c r="D143" s="209" t="s">
        <v>192</v>
      </c>
      <c r="E143" s="210">
        <v>244</v>
      </c>
      <c r="F143" s="26">
        <v>20</v>
      </c>
    </row>
    <row r="144" ht="12.75">
      <c r="F144" s="55">
        <f>F10+F49+F54+F63+F74+F105+F110+F140</f>
        <v>14056.5</v>
      </c>
    </row>
    <row r="146" spans="5:6" ht="12.75">
      <c r="E146" s="62" t="s">
        <v>24</v>
      </c>
      <c r="F146" s="47">
        <f>F10</f>
        <v>4026.0999999999995</v>
      </c>
    </row>
    <row r="147" spans="5:6" ht="12.75">
      <c r="E147" s="62" t="s">
        <v>31</v>
      </c>
      <c r="F147" s="47">
        <f>F49</f>
        <v>150</v>
      </c>
    </row>
    <row r="148" spans="5:6" ht="12.75">
      <c r="E148" s="62" t="s">
        <v>25</v>
      </c>
      <c r="F148" s="47">
        <f>F54</f>
        <v>55</v>
      </c>
    </row>
    <row r="149" spans="5:6" ht="12.75">
      <c r="E149" s="62" t="s">
        <v>33</v>
      </c>
      <c r="F149" s="47">
        <f>F63</f>
        <v>1289.1000000000001</v>
      </c>
    </row>
    <row r="150" spans="5:6" ht="12.75">
      <c r="E150" s="62" t="s">
        <v>34</v>
      </c>
      <c r="F150" s="47">
        <f>F74</f>
        <v>6063.8</v>
      </c>
    </row>
    <row r="151" spans="5:6" ht="12.75">
      <c r="E151" s="62" t="s">
        <v>38</v>
      </c>
      <c r="F151" s="47">
        <f>F105</f>
        <v>60</v>
      </c>
    </row>
    <row r="152" spans="5:6" ht="12.75">
      <c r="E152" s="62" t="s">
        <v>39</v>
      </c>
      <c r="F152" s="47">
        <f>F110</f>
        <v>2392.4999999999995</v>
      </c>
    </row>
    <row r="153" spans="5:6" ht="12.75">
      <c r="E153" s="62" t="s">
        <v>77</v>
      </c>
      <c r="F153" s="47"/>
    </row>
    <row r="154" spans="5:6" ht="12.75">
      <c r="E154" s="62">
        <v>10</v>
      </c>
      <c r="F154" s="47">
        <f>F140</f>
        <v>20</v>
      </c>
    </row>
    <row r="155" spans="5:6" ht="12.75">
      <c r="E155" s="62" t="s">
        <v>148</v>
      </c>
      <c r="F155" s="47"/>
    </row>
    <row r="156" ht="12.75">
      <c r="F156" s="76">
        <f>SUM(F146:F155)</f>
        <v>14056.5</v>
      </c>
    </row>
  </sheetData>
  <sheetProtection/>
  <mergeCells count="8">
    <mergeCell ref="D1:F1"/>
    <mergeCell ref="B4:F4"/>
    <mergeCell ref="A2:F2"/>
    <mergeCell ref="B3:F3"/>
    <mergeCell ref="F8:F9"/>
    <mergeCell ref="A5:F5"/>
    <mergeCell ref="A6:F6"/>
    <mergeCell ref="E7:F7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H128"/>
  <sheetViews>
    <sheetView zoomScalePageLayoutView="0" workbookViewId="0" topLeftCell="A66">
      <selection activeCell="I65" sqref="I65"/>
    </sheetView>
  </sheetViews>
  <sheetFormatPr defaultColWidth="9.140625" defaultRowHeight="12.75"/>
  <cols>
    <col min="1" max="1" width="70.851562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8" ht="12.75">
      <c r="D1" s="279" t="s">
        <v>95</v>
      </c>
      <c r="E1" s="279"/>
      <c r="F1" s="279"/>
      <c r="G1" s="279"/>
      <c r="H1">
        <v>6</v>
      </c>
    </row>
    <row r="2" spans="1:7" ht="25.5" customHeight="1">
      <c r="A2" s="239" t="s">
        <v>150</v>
      </c>
      <c r="B2" s="239"/>
      <c r="C2" s="239"/>
      <c r="D2" s="239"/>
      <c r="E2" s="239"/>
      <c r="F2" s="239"/>
      <c r="G2" s="239"/>
    </row>
    <row r="3" spans="2:7" ht="53.25" customHeight="1">
      <c r="B3" s="239" t="s">
        <v>229</v>
      </c>
      <c r="C3" s="239"/>
      <c r="D3" s="239"/>
      <c r="E3" s="239"/>
      <c r="F3" s="239"/>
      <c r="G3" s="239"/>
    </row>
    <row r="4" spans="2:7" ht="12.75">
      <c r="B4" s="245" t="s">
        <v>349</v>
      </c>
      <c r="C4" s="245"/>
      <c r="D4" s="245"/>
      <c r="E4" s="245"/>
      <c r="F4" s="245"/>
      <c r="G4" s="245"/>
    </row>
    <row r="5" spans="1:6" ht="20.25">
      <c r="A5" s="276" t="s">
        <v>55</v>
      </c>
      <c r="B5" s="276"/>
      <c r="C5" s="276"/>
      <c r="D5" s="276"/>
      <c r="E5" s="276"/>
      <c r="F5" s="276"/>
    </row>
    <row r="6" spans="1:6" ht="45.75" customHeight="1">
      <c r="A6" s="277" t="s">
        <v>319</v>
      </c>
      <c r="B6" s="277"/>
      <c r="C6" s="277"/>
      <c r="D6" s="277"/>
      <c r="E6" s="277"/>
      <c r="F6" s="277"/>
    </row>
    <row r="7" spans="1:6" ht="30" customHeight="1">
      <c r="A7" s="77"/>
      <c r="B7" s="69"/>
      <c r="C7" s="69"/>
      <c r="D7" s="77"/>
      <c r="E7" s="278" t="s">
        <v>116</v>
      </c>
      <c r="F7" s="278"/>
    </row>
    <row r="8" spans="1:7" ht="38.25">
      <c r="A8" s="41" t="s">
        <v>56</v>
      </c>
      <c r="B8" s="37" t="s">
        <v>57</v>
      </c>
      <c r="C8" s="38"/>
      <c r="D8" s="39"/>
      <c r="E8" s="39"/>
      <c r="F8" s="280" t="s">
        <v>147</v>
      </c>
      <c r="G8" s="280" t="s">
        <v>318</v>
      </c>
    </row>
    <row r="9" spans="1:7" ht="33.75">
      <c r="A9" s="40"/>
      <c r="B9" s="42" t="s">
        <v>60</v>
      </c>
      <c r="C9" s="43" t="s">
        <v>59</v>
      </c>
      <c r="D9" s="10" t="s">
        <v>58</v>
      </c>
      <c r="E9" s="10" t="s">
        <v>61</v>
      </c>
      <c r="F9" s="281"/>
      <c r="G9" s="281"/>
    </row>
    <row r="10" spans="1:7" ht="14.25">
      <c r="A10" s="4" t="s">
        <v>23</v>
      </c>
      <c r="B10" s="2" t="s">
        <v>24</v>
      </c>
      <c r="C10" s="2" t="s">
        <v>21</v>
      </c>
      <c r="D10" s="2" t="s">
        <v>22</v>
      </c>
      <c r="E10" s="49" t="s">
        <v>20</v>
      </c>
      <c r="F10" s="16">
        <f>F11+F15+F30+F34</f>
        <v>2996.3999999999996</v>
      </c>
      <c r="G10" s="16">
        <f>G11+G15+G30+G34</f>
        <v>3778.8</v>
      </c>
    </row>
    <row r="11" spans="1:7" ht="25.5">
      <c r="A11" s="6" t="s">
        <v>30</v>
      </c>
      <c r="B11" s="2" t="s">
        <v>24</v>
      </c>
      <c r="C11" s="2" t="s">
        <v>31</v>
      </c>
      <c r="D11" s="2" t="s">
        <v>22</v>
      </c>
      <c r="E11" s="2" t="s">
        <v>20</v>
      </c>
      <c r="F11" s="90">
        <f aca="true" t="shared" si="0" ref="F11:G13">F12</f>
        <v>524.2</v>
      </c>
      <c r="G11" s="90">
        <f t="shared" si="0"/>
        <v>524.2</v>
      </c>
    </row>
    <row r="12" spans="1:7" ht="38.25">
      <c r="A12" s="7" t="s">
        <v>26</v>
      </c>
      <c r="B12" s="3" t="s">
        <v>24</v>
      </c>
      <c r="C12" s="3" t="s">
        <v>31</v>
      </c>
      <c r="D12" s="3" t="s">
        <v>27</v>
      </c>
      <c r="E12" s="3" t="s">
        <v>20</v>
      </c>
      <c r="F12" s="34">
        <f t="shared" si="0"/>
        <v>524.2</v>
      </c>
      <c r="G12" s="34">
        <f t="shared" si="0"/>
        <v>524.2</v>
      </c>
    </row>
    <row r="13" spans="1:7" ht="12.75">
      <c r="A13" s="8" t="s">
        <v>1</v>
      </c>
      <c r="B13" s="3" t="s">
        <v>24</v>
      </c>
      <c r="C13" s="3" t="s">
        <v>31</v>
      </c>
      <c r="D13" s="9" t="s">
        <v>0</v>
      </c>
      <c r="E13" s="3" t="s">
        <v>20</v>
      </c>
      <c r="F13" s="34">
        <f t="shared" si="0"/>
        <v>524.2</v>
      </c>
      <c r="G13" s="34">
        <f t="shared" si="0"/>
        <v>524.2</v>
      </c>
    </row>
    <row r="14" spans="1:7" ht="15">
      <c r="A14" s="157" t="s">
        <v>280</v>
      </c>
      <c r="B14" s="3" t="s">
        <v>24</v>
      </c>
      <c r="C14" s="3" t="s">
        <v>31</v>
      </c>
      <c r="D14" s="9" t="s">
        <v>0</v>
      </c>
      <c r="E14" s="50">
        <v>121</v>
      </c>
      <c r="F14" s="34">
        <v>524.2</v>
      </c>
      <c r="G14" s="34">
        <v>524.2</v>
      </c>
    </row>
    <row r="15" spans="1:7" ht="38.25">
      <c r="A15" s="6" t="s">
        <v>32</v>
      </c>
      <c r="B15" s="2" t="s">
        <v>24</v>
      </c>
      <c r="C15" s="2" t="s">
        <v>33</v>
      </c>
      <c r="D15" s="2" t="s">
        <v>22</v>
      </c>
      <c r="E15" s="49" t="s">
        <v>20</v>
      </c>
      <c r="F15" s="18">
        <f>F16+F27+F23</f>
        <v>2452.2</v>
      </c>
      <c r="G15" s="18">
        <f>G16+G27+G23</f>
        <v>3214.6</v>
      </c>
    </row>
    <row r="16" spans="1:7" ht="38.25">
      <c r="A16" s="6" t="s">
        <v>26</v>
      </c>
      <c r="B16" s="2" t="s">
        <v>24</v>
      </c>
      <c r="C16" s="2" t="s">
        <v>33</v>
      </c>
      <c r="D16" s="2" t="s">
        <v>27</v>
      </c>
      <c r="E16" s="49" t="s">
        <v>20</v>
      </c>
      <c r="F16" s="18">
        <f>F17</f>
        <v>2356.7999999999997</v>
      </c>
      <c r="G16" s="18">
        <f>G17</f>
        <v>3119.2</v>
      </c>
    </row>
    <row r="17" spans="1:7" ht="12.75">
      <c r="A17" s="8" t="s">
        <v>28</v>
      </c>
      <c r="B17" s="3" t="s">
        <v>24</v>
      </c>
      <c r="C17" s="3" t="s">
        <v>33</v>
      </c>
      <c r="D17" s="3" t="s">
        <v>29</v>
      </c>
      <c r="E17" s="50" t="s">
        <v>20</v>
      </c>
      <c r="F17" s="19">
        <f>F18+F19+F20+F21+F22</f>
        <v>2356.7999999999997</v>
      </c>
      <c r="G17" s="19">
        <f>G18+G19+G20+G21+G22</f>
        <v>3119.2</v>
      </c>
    </row>
    <row r="18" spans="1:7" ht="15">
      <c r="A18" s="157" t="s">
        <v>280</v>
      </c>
      <c r="B18" s="3" t="s">
        <v>24</v>
      </c>
      <c r="C18" s="3" t="s">
        <v>33</v>
      </c>
      <c r="D18" s="3" t="s">
        <v>29</v>
      </c>
      <c r="E18" s="50">
        <v>121</v>
      </c>
      <c r="F18" s="19">
        <v>1834.3</v>
      </c>
      <c r="G18" s="19">
        <v>1834.3</v>
      </c>
    </row>
    <row r="19" spans="1:7" ht="31.5">
      <c r="A19" s="112" t="s">
        <v>281</v>
      </c>
      <c r="B19" s="3" t="s">
        <v>24</v>
      </c>
      <c r="C19" s="3" t="s">
        <v>33</v>
      </c>
      <c r="D19" s="3" t="s">
        <v>29</v>
      </c>
      <c r="E19" s="50">
        <v>242</v>
      </c>
      <c r="F19" s="19">
        <v>68.1</v>
      </c>
      <c r="G19" s="19">
        <v>70.9</v>
      </c>
    </row>
    <row r="20" spans="1:7" ht="31.5">
      <c r="A20" s="112" t="s">
        <v>283</v>
      </c>
      <c r="B20" s="3" t="s">
        <v>24</v>
      </c>
      <c r="C20" s="3" t="s">
        <v>33</v>
      </c>
      <c r="D20" s="3" t="s">
        <v>29</v>
      </c>
      <c r="E20" s="50">
        <v>244</v>
      </c>
      <c r="F20" s="19">
        <v>414.4</v>
      </c>
      <c r="G20" s="19">
        <v>1174</v>
      </c>
    </row>
    <row r="21" spans="1:7" ht="15.75">
      <c r="A21" s="112" t="s">
        <v>284</v>
      </c>
      <c r="B21" s="3" t="s">
        <v>24</v>
      </c>
      <c r="C21" s="3" t="s">
        <v>33</v>
      </c>
      <c r="D21" s="3" t="s">
        <v>29</v>
      </c>
      <c r="E21" s="50">
        <v>851</v>
      </c>
      <c r="F21" s="19">
        <v>30</v>
      </c>
      <c r="G21" s="19">
        <v>30</v>
      </c>
    </row>
    <row r="22" spans="1:7" ht="15.75">
      <c r="A22" s="112" t="s">
        <v>285</v>
      </c>
      <c r="B22" s="3" t="s">
        <v>24</v>
      </c>
      <c r="C22" s="3" t="s">
        <v>33</v>
      </c>
      <c r="D22" s="3" t="s">
        <v>29</v>
      </c>
      <c r="E22" s="50">
        <v>852</v>
      </c>
      <c r="F22" s="19">
        <v>10</v>
      </c>
      <c r="G22" s="19">
        <v>10</v>
      </c>
    </row>
    <row r="23" spans="1:7" ht="12.75">
      <c r="A23" s="158" t="s">
        <v>143</v>
      </c>
      <c r="B23" s="2" t="s">
        <v>24</v>
      </c>
      <c r="C23" s="2" t="s">
        <v>33</v>
      </c>
      <c r="D23" s="2" t="s">
        <v>142</v>
      </c>
      <c r="E23" s="49"/>
      <c r="F23" s="18">
        <f aca="true" t="shared" si="1" ref="F23:G25">F24</f>
        <v>23.4</v>
      </c>
      <c r="G23" s="18">
        <f t="shared" si="1"/>
        <v>23.4</v>
      </c>
    </row>
    <row r="24" spans="1:7" ht="24">
      <c r="A24" s="94" t="s">
        <v>145</v>
      </c>
      <c r="B24" s="3" t="s">
        <v>24</v>
      </c>
      <c r="C24" s="3" t="s">
        <v>33</v>
      </c>
      <c r="D24" s="3" t="s">
        <v>106</v>
      </c>
      <c r="E24" s="50"/>
      <c r="F24" s="19">
        <f t="shared" si="1"/>
        <v>23.4</v>
      </c>
      <c r="G24" s="19">
        <f t="shared" si="1"/>
        <v>23.4</v>
      </c>
    </row>
    <row r="25" spans="1:7" ht="24">
      <c r="A25" s="93" t="s">
        <v>288</v>
      </c>
      <c r="B25" s="3" t="s">
        <v>24</v>
      </c>
      <c r="C25" s="3" t="s">
        <v>33</v>
      </c>
      <c r="D25" s="159" t="s">
        <v>106</v>
      </c>
      <c r="E25" s="160" t="s">
        <v>289</v>
      </c>
      <c r="F25" s="19">
        <f t="shared" si="1"/>
        <v>23.4</v>
      </c>
      <c r="G25" s="19">
        <f t="shared" si="1"/>
        <v>23.4</v>
      </c>
    </row>
    <row r="26" spans="1:7" ht="24">
      <c r="A26" s="46" t="s">
        <v>105</v>
      </c>
      <c r="B26" s="3" t="s">
        <v>24</v>
      </c>
      <c r="C26" s="3" t="s">
        <v>33</v>
      </c>
      <c r="D26" s="28" t="s">
        <v>107</v>
      </c>
      <c r="E26" s="161" t="s">
        <v>289</v>
      </c>
      <c r="F26" s="19">
        <v>23.4</v>
      </c>
      <c r="G26" s="19">
        <v>23.4</v>
      </c>
    </row>
    <row r="27" spans="1:7" ht="12.75">
      <c r="A27" s="162" t="s">
        <v>120</v>
      </c>
      <c r="B27" s="163" t="s">
        <v>24</v>
      </c>
      <c r="C27" s="163" t="s">
        <v>33</v>
      </c>
      <c r="D27" s="164" t="s">
        <v>88</v>
      </c>
      <c r="E27" s="165"/>
      <c r="F27" s="166">
        <f>F28</f>
        <v>72</v>
      </c>
      <c r="G27" s="166">
        <f>G28</f>
        <v>72</v>
      </c>
    </row>
    <row r="28" spans="1:7" ht="31.5">
      <c r="A28" s="111" t="s">
        <v>197</v>
      </c>
      <c r="B28" s="97" t="s">
        <v>24</v>
      </c>
      <c r="C28" s="97" t="s">
        <v>33</v>
      </c>
      <c r="D28" s="167" t="s">
        <v>199</v>
      </c>
      <c r="E28" s="168"/>
      <c r="F28" s="169">
        <f>F29</f>
        <v>72</v>
      </c>
      <c r="G28" s="169">
        <f>G29</f>
        <v>72</v>
      </c>
    </row>
    <row r="29" spans="1:7" ht="31.5">
      <c r="A29" s="111" t="s">
        <v>281</v>
      </c>
      <c r="B29" s="97" t="s">
        <v>24</v>
      </c>
      <c r="C29" s="97" t="s">
        <v>33</v>
      </c>
      <c r="D29" s="167" t="s">
        <v>199</v>
      </c>
      <c r="E29" s="193" t="s">
        <v>290</v>
      </c>
      <c r="F29" s="169">
        <v>72</v>
      </c>
      <c r="G29" s="169">
        <v>72</v>
      </c>
    </row>
    <row r="30" spans="1:7" ht="12.75">
      <c r="A30" s="6" t="s">
        <v>2</v>
      </c>
      <c r="B30" s="2" t="s">
        <v>24</v>
      </c>
      <c r="C30" s="2">
        <v>11</v>
      </c>
      <c r="D30" s="2"/>
      <c r="E30" s="49" t="s">
        <v>20</v>
      </c>
      <c r="F30" s="16">
        <f aca="true" t="shared" si="2" ref="F30:G32">F31</f>
        <v>10</v>
      </c>
      <c r="G30" s="16">
        <f t="shared" si="2"/>
        <v>10</v>
      </c>
    </row>
    <row r="31" spans="1:7" ht="12.75">
      <c r="A31" s="6" t="s">
        <v>2</v>
      </c>
      <c r="B31" s="2" t="s">
        <v>24</v>
      </c>
      <c r="C31" s="2">
        <v>11</v>
      </c>
      <c r="D31" s="2" t="s">
        <v>4</v>
      </c>
      <c r="E31" s="49"/>
      <c r="F31" s="16">
        <f t="shared" si="2"/>
        <v>10</v>
      </c>
      <c r="G31" s="16">
        <f t="shared" si="2"/>
        <v>10</v>
      </c>
    </row>
    <row r="32" spans="1:7" ht="12.75">
      <c r="A32" s="7" t="s">
        <v>5</v>
      </c>
      <c r="B32" s="3" t="s">
        <v>24</v>
      </c>
      <c r="C32" s="3">
        <v>11</v>
      </c>
      <c r="D32" s="3" t="s">
        <v>6</v>
      </c>
      <c r="E32" s="50" t="s">
        <v>20</v>
      </c>
      <c r="F32" s="17">
        <f t="shared" si="2"/>
        <v>10</v>
      </c>
      <c r="G32" s="17">
        <f t="shared" si="2"/>
        <v>10</v>
      </c>
    </row>
    <row r="33" spans="1:7" ht="12.75">
      <c r="A33" s="7" t="s">
        <v>291</v>
      </c>
      <c r="B33" s="3" t="s">
        <v>24</v>
      </c>
      <c r="C33" s="3">
        <v>11</v>
      </c>
      <c r="D33" s="3" t="s">
        <v>6</v>
      </c>
      <c r="E33" s="51" t="s">
        <v>292</v>
      </c>
      <c r="F33" s="17">
        <v>10</v>
      </c>
      <c r="G33" s="17">
        <v>10</v>
      </c>
    </row>
    <row r="34" spans="1:7" ht="12.75">
      <c r="A34" s="6" t="s">
        <v>42</v>
      </c>
      <c r="B34" s="2" t="s">
        <v>24</v>
      </c>
      <c r="C34" s="2">
        <v>13</v>
      </c>
      <c r="D34" s="2"/>
      <c r="E34" s="49"/>
      <c r="F34" s="16">
        <f aca="true" t="shared" si="3" ref="F34:G36">F35</f>
        <v>10</v>
      </c>
      <c r="G34" s="16">
        <f t="shared" si="3"/>
        <v>30</v>
      </c>
    </row>
    <row r="35" spans="1:7" ht="25.5">
      <c r="A35" s="83" t="s">
        <v>109</v>
      </c>
      <c r="B35" s="2" t="s">
        <v>24</v>
      </c>
      <c r="C35" s="2">
        <v>13</v>
      </c>
      <c r="D35" s="2" t="s">
        <v>43</v>
      </c>
      <c r="E35" s="170"/>
      <c r="F35" s="16">
        <f t="shared" si="3"/>
        <v>10</v>
      </c>
      <c r="G35" s="16">
        <f t="shared" si="3"/>
        <v>30</v>
      </c>
    </row>
    <row r="36" spans="1:7" ht="24">
      <c r="A36" s="171" t="s">
        <v>108</v>
      </c>
      <c r="B36" s="3" t="s">
        <v>24</v>
      </c>
      <c r="C36" s="3">
        <v>13</v>
      </c>
      <c r="D36" s="3" t="s">
        <v>44</v>
      </c>
      <c r="E36" s="51"/>
      <c r="F36" s="17">
        <f t="shared" si="3"/>
        <v>10</v>
      </c>
      <c r="G36" s="17">
        <f t="shared" si="3"/>
        <v>30</v>
      </c>
    </row>
    <row r="37" spans="1:7" ht="31.5">
      <c r="A37" s="112" t="s">
        <v>283</v>
      </c>
      <c r="B37" s="3" t="s">
        <v>24</v>
      </c>
      <c r="C37" s="3">
        <v>13</v>
      </c>
      <c r="D37" s="3" t="s">
        <v>44</v>
      </c>
      <c r="E37" s="51" t="s">
        <v>293</v>
      </c>
      <c r="F37" s="17">
        <v>10</v>
      </c>
      <c r="G37" s="17">
        <v>30</v>
      </c>
    </row>
    <row r="38" spans="1:7" ht="14.25">
      <c r="A38" s="4" t="s">
        <v>35</v>
      </c>
      <c r="B38" s="2" t="s">
        <v>31</v>
      </c>
      <c r="C38" s="2" t="s">
        <v>21</v>
      </c>
      <c r="D38" s="2" t="s">
        <v>22</v>
      </c>
      <c r="E38" s="49" t="s">
        <v>20</v>
      </c>
      <c r="F38" s="16">
        <f aca="true" t="shared" si="4" ref="F38:G40">F39</f>
        <v>155.8</v>
      </c>
      <c r="G38" s="16">
        <f t="shared" si="4"/>
        <v>159.8</v>
      </c>
    </row>
    <row r="39" spans="1:7" ht="12.75">
      <c r="A39" s="15" t="s">
        <v>7</v>
      </c>
      <c r="B39" s="3" t="s">
        <v>31</v>
      </c>
      <c r="C39" s="9" t="s">
        <v>25</v>
      </c>
      <c r="D39" s="3" t="s">
        <v>22</v>
      </c>
      <c r="E39" s="50" t="s">
        <v>20</v>
      </c>
      <c r="F39" s="17">
        <f t="shared" si="4"/>
        <v>155.8</v>
      </c>
      <c r="G39" s="17">
        <f t="shared" si="4"/>
        <v>159.8</v>
      </c>
    </row>
    <row r="40" spans="1:7" ht="12.75">
      <c r="A40" s="15" t="s">
        <v>9</v>
      </c>
      <c r="B40" s="3" t="s">
        <v>31</v>
      </c>
      <c r="C40" s="9" t="s">
        <v>25</v>
      </c>
      <c r="D40" s="3" t="s">
        <v>10</v>
      </c>
      <c r="E40" s="50"/>
      <c r="F40" s="17">
        <f t="shared" si="4"/>
        <v>155.8</v>
      </c>
      <c r="G40" s="17">
        <f t="shared" si="4"/>
        <v>159.8</v>
      </c>
    </row>
    <row r="41" spans="1:7" ht="25.5">
      <c r="A41" s="7" t="s">
        <v>3</v>
      </c>
      <c r="B41" s="3" t="s">
        <v>31</v>
      </c>
      <c r="C41" s="9" t="s">
        <v>25</v>
      </c>
      <c r="D41" s="3" t="s">
        <v>8</v>
      </c>
      <c r="E41" s="50" t="s">
        <v>20</v>
      </c>
      <c r="F41" s="17">
        <f>F42+F43</f>
        <v>155.8</v>
      </c>
      <c r="G41" s="17">
        <f>G42+G43</f>
        <v>159.8</v>
      </c>
    </row>
    <row r="42" spans="1:7" ht="15">
      <c r="A42" s="157" t="s">
        <v>280</v>
      </c>
      <c r="B42" s="3" t="s">
        <v>31</v>
      </c>
      <c r="C42" s="9" t="s">
        <v>25</v>
      </c>
      <c r="D42" s="3" t="s">
        <v>8</v>
      </c>
      <c r="E42" s="50">
        <v>121</v>
      </c>
      <c r="F42" s="19">
        <v>150</v>
      </c>
      <c r="G42" s="19">
        <v>150</v>
      </c>
    </row>
    <row r="43" spans="1:7" ht="31.5">
      <c r="A43" s="112" t="s">
        <v>283</v>
      </c>
      <c r="B43" s="3" t="s">
        <v>31</v>
      </c>
      <c r="C43" s="9" t="s">
        <v>25</v>
      </c>
      <c r="D43" s="3" t="s">
        <v>8</v>
      </c>
      <c r="E43" s="51" t="s">
        <v>293</v>
      </c>
      <c r="F43" s="19">
        <v>5.8</v>
      </c>
      <c r="G43" s="19">
        <v>9.8</v>
      </c>
    </row>
    <row r="44" spans="1:7" ht="14.25">
      <c r="A44" s="4" t="s">
        <v>119</v>
      </c>
      <c r="B44" s="14" t="s">
        <v>25</v>
      </c>
      <c r="C44" s="2" t="s">
        <v>21</v>
      </c>
      <c r="D44" s="2" t="s">
        <v>22</v>
      </c>
      <c r="E44" s="34"/>
      <c r="F44" s="96">
        <f aca="true" t="shared" si="5" ref="F44:G47">F45</f>
        <v>30</v>
      </c>
      <c r="G44" s="96">
        <f t="shared" si="5"/>
        <v>0</v>
      </c>
    </row>
    <row r="45" spans="1:7" ht="12.75">
      <c r="A45" s="83" t="s">
        <v>87</v>
      </c>
      <c r="B45" s="84" t="s">
        <v>25</v>
      </c>
      <c r="C45" s="84" t="s">
        <v>75</v>
      </c>
      <c r="D45" s="2"/>
      <c r="E45" s="2"/>
      <c r="F45" s="96">
        <f t="shared" si="5"/>
        <v>30</v>
      </c>
      <c r="G45" s="96">
        <f t="shared" si="5"/>
        <v>0</v>
      </c>
    </row>
    <row r="46" spans="1:7" ht="12.75">
      <c r="A46" s="15" t="s">
        <v>120</v>
      </c>
      <c r="B46" s="9" t="s">
        <v>25</v>
      </c>
      <c r="C46" s="9" t="s">
        <v>75</v>
      </c>
      <c r="D46" s="3" t="s">
        <v>88</v>
      </c>
      <c r="E46" s="34"/>
      <c r="F46" s="95">
        <f t="shared" si="5"/>
        <v>30</v>
      </c>
      <c r="G46" s="95">
        <f t="shared" si="5"/>
        <v>0</v>
      </c>
    </row>
    <row r="47" spans="1:7" ht="31.5">
      <c r="A47" s="110" t="s">
        <v>356</v>
      </c>
      <c r="B47" s="172" t="s">
        <v>25</v>
      </c>
      <c r="C47" s="172" t="s">
        <v>75</v>
      </c>
      <c r="D47" s="97" t="s">
        <v>184</v>
      </c>
      <c r="E47" s="173"/>
      <c r="F47" s="174">
        <f t="shared" si="5"/>
        <v>30</v>
      </c>
      <c r="G47" s="174">
        <f t="shared" si="5"/>
        <v>0</v>
      </c>
    </row>
    <row r="48" spans="1:7" ht="31.5">
      <c r="A48" s="111" t="s">
        <v>283</v>
      </c>
      <c r="B48" s="172" t="s">
        <v>25</v>
      </c>
      <c r="C48" s="172" t="s">
        <v>75</v>
      </c>
      <c r="D48" s="97" t="s">
        <v>184</v>
      </c>
      <c r="E48" s="175">
        <v>244</v>
      </c>
      <c r="F48" s="174">
        <v>30</v>
      </c>
      <c r="G48" s="174"/>
    </row>
    <row r="49" spans="1:7" ht="12.75">
      <c r="A49" s="13" t="s">
        <v>140</v>
      </c>
      <c r="B49" s="14" t="s">
        <v>33</v>
      </c>
      <c r="C49" s="14"/>
      <c r="D49" s="2"/>
      <c r="E49" s="91"/>
      <c r="F49" s="96">
        <f aca="true" t="shared" si="6" ref="F49:G52">F50</f>
        <v>1109.9</v>
      </c>
      <c r="G49" s="96">
        <f t="shared" si="6"/>
        <v>1381.3</v>
      </c>
    </row>
    <row r="50" spans="1:7" ht="12.75">
      <c r="A50" s="6" t="s">
        <v>141</v>
      </c>
      <c r="B50" s="14" t="s">
        <v>33</v>
      </c>
      <c r="C50" s="14" t="s">
        <v>77</v>
      </c>
      <c r="D50" s="2"/>
      <c r="E50" s="91"/>
      <c r="F50" s="96">
        <f t="shared" si="6"/>
        <v>1109.9</v>
      </c>
      <c r="G50" s="96">
        <f t="shared" si="6"/>
        <v>1381.3</v>
      </c>
    </row>
    <row r="51" spans="1:7" ht="12.75">
      <c r="A51" s="15" t="s">
        <v>120</v>
      </c>
      <c r="B51" s="9" t="s">
        <v>33</v>
      </c>
      <c r="C51" s="9" t="s">
        <v>77</v>
      </c>
      <c r="D51" s="3" t="s">
        <v>88</v>
      </c>
      <c r="E51" s="176"/>
      <c r="F51" s="96">
        <f t="shared" si="6"/>
        <v>1109.9</v>
      </c>
      <c r="G51" s="96">
        <f t="shared" si="6"/>
        <v>1381.3</v>
      </c>
    </row>
    <row r="52" spans="1:7" ht="47.25">
      <c r="A52" s="110" t="s">
        <v>187</v>
      </c>
      <c r="B52" s="9" t="s">
        <v>33</v>
      </c>
      <c r="C52" s="9" t="s">
        <v>77</v>
      </c>
      <c r="D52" s="108" t="s">
        <v>188</v>
      </c>
      <c r="E52" s="176"/>
      <c r="F52" s="96">
        <f t="shared" si="6"/>
        <v>1109.9</v>
      </c>
      <c r="G52" s="96">
        <f t="shared" si="6"/>
        <v>1381.3</v>
      </c>
    </row>
    <row r="53" spans="1:7" ht="31.5">
      <c r="A53" s="112" t="s">
        <v>282</v>
      </c>
      <c r="B53" s="9" t="s">
        <v>33</v>
      </c>
      <c r="C53" s="9" t="s">
        <v>77</v>
      </c>
      <c r="D53" s="108" t="s">
        <v>188</v>
      </c>
      <c r="E53" s="50">
        <v>243</v>
      </c>
      <c r="F53" s="95">
        <v>1109.9</v>
      </c>
      <c r="G53" s="95">
        <v>1381.3</v>
      </c>
    </row>
    <row r="54" spans="1:7" ht="14.25">
      <c r="A54" s="4" t="s">
        <v>36</v>
      </c>
      <c r="B54" s="2" t="s">
        <v>34</v>
      </c>
      <c r="C54" s="2" t="s">
        <v>21</v>
      </c>
      <c r="D54" s="2" t="s">
        <v>22</v>
      </c>
      <c r="E54" s="49" t="s">
        <v>20</v>
      </c>
      <c r="F54" s="179">
        <f>F55+F61+F67+F73</f>
        <v>4696.2</v>
      </c>
      <c r="G54" s="179">
        <f>G55+G61+G67+G73</f>
        <v>3143.3</v>
      </c>
    </row>
    <row r="55" spans="1:7" ht="12.75">
      <c r="A55" s="13" t="s">
        <v>37</v>
      </c>
      <c r="B55" s="2" t="s">
        <v>34</v>
      </c>
      <c r="C55" s="2" t="s">
        <v>24</v>
      </c>
      <c r="D55" s="2" t="s">
        <v>22</v>
      </c>
      <c r="E55" s="49" t="s">
        <v>20</v>
      </c>
      <c r="F55" s="16">
        <f>F56</f>
        <v>2440</v>
      </c>
      <c r="G55" s="16">
        <f>G56</f>
        <v>2124</v>
      </c>
    </row>
    <row r="56" spans="1:7" ht="12.75">
      <c r="A56" s="15" t="s">
        <v>120</v>
      </c>
      <c r="B56" s="3" t="s">
        <v>34</v>
      </c>
      <c r="C56" s="3" t="s">
        <v>24</v>
      </c>
      <c r="D56" s="9" t="s">
        <v>88</v>
      </c>
      <c r="E56" s="50" t="s">
        <v>20</v>
      </c>
      <c r="F56" s="17">
        <f>F57+F59</f>
        <v>2440</v>
      </c>
      <c r="G56" s="17">
        <f>G57+G59</f>
        <v>2124</v>
      </c>
    </row>
    <row r="57" spans="1:7" ht="31.5">
      <c r="A57" s="110" t="s">
        <v>189</v>
      </c>
      <c r="B57" s="97" t="s">
        <v>34</v>
      </c>
      <c r="C57" s="97" t="s">
        <v>24</v>
      </c>
      <c r="D57" s="97" t="s">
        <v>191</v>
      </c>
      <c r="E57" s="173"/>
      <c r="F57" s="174">
        <f>F58</f>
        <v>2330</v>
      </c>
      <c r="G57" s="174">
        <f>G58</f>
        <v>2124</v>
      </c>
    </row>
    <row r="58" spans="1:7" ht="31.5">
      <c r="A58" s="111" t="s">
        <v>282</v>
      </c>
      <c r="B58" s="97" t="s">
        <v>34</v>
      </c>
      <c r="C58" s="97" t="s">
        <v>24</v>
      </c>
      <c r="D58" s="97" t="s">
        <v>191</v>
      </c>
      <c r="E58" s="175">
        <v>243</v>
      </c>
      <c r="F58" s="174">
        <v>2330</v>
      </c>
      <c r="G58" s="174">
        <v>2124</v>
      </c>
    </row>
    <row r="59" spans="1:7" ht="47.25">
      <c r="A59" s="111" t="s">
        <v>307</v>
      </c>
      <c r="B59" s="97" t="s">
        <v>34</v>
      </c>
      <c r="C59" s="97" t="s">
        <v>24</v>
      </c>
      <c r="D59" s="97" t="s">
        <v>193</v>
      </c>
      <c r="E59" s="173"/>
      <c r="F59" s="174">
        <f>F60</f>
        <v>110</v>
      </c>
      <c r="G59" s="174">
        <f>G60</f>
        <v>0</v>
      </c>
    </row>
    <row r="60" spans="1:7" ht="31.5">
      <c r="A60" s="112" t="s">
        <v>283</v>
      </c>
      <c r="B60" s="97" t="s">
        <v>34</v>
      </c>
      <c r="C60" s="97" t="s">
        <v>24</v>
      </c>
      <c r="D60" s="97" t="s">
        <v>193</v>
      </c>
      <c r="E60" s="175">
        <v>244</v>
      </c>
      <c r="F60" s="174">
        <v>110</v>
      </c>
      <c r="G60" s="174"/>
    </row>
    <row r="61" spans="1:7" ht="12.75">
      <c r="A61" s="6" t="s">
        <v>13</v>
      </c>
      <c r="B61" s="2" t="s">
        <v>34</v>
      </c>
      <c r="C61" s="14" t="s">
        <v>31</v>
      </c>
      <c r="D61" s="2"/>
      <c r="E61" s="49"/>
      <c r="F61" s="16">
        <f>F62</f>
        <v>976.9</v>
      </c>
      <c r="G61" s="16">
        <f>G62</f>
        <v>200</v>
      </c>
    </row>
    <row r="62" spans="1:7" ht="12.75">
      <c r="A62" s="7" t="s">
        <v>300</v>
      </c>
      <c r="B62" s="3" t="s">
        <v>34</v>
      </c>
      <c r="C62" s="9" t="s">
        <v>31</v>
      </c>
      <c r="D62" s="3" t="s">
        <v>88</v>
      </c>
      <c r="E62" s="3"/>
      <c r="F62" s="20">
        <f>F63+F65</f>
        <v>976.9</v>
      </c>
      <c r="G62" s="20">
        <f>G63+G65</f>
        <v>200</v>
      </c>
    </row>
    <row r="63" spans="1:7" ht="47.25">
      <c r="A63" s="110" t="s">
        <v>194</v>
      </c>
      <c r="B63" s="97" t="s">
        <v>34</v>
      </c>
      <c r="C63" s="172" t="s">
        <v>31</v>
      </c>
      <c r="D63" s="97" t="s">
        <v>195</v>
      </c>
      <c r="E63" s="172"/>
      <c r="F63" s="180">
        <f>F64</f>
        <v>976.9</v>
      </c>
      <c r="G63" s="180">
        <f>G64</f>
        <v>0</v>
      </c>
    </row>
    <row r="64" spans="1:7" ht="31.5">
      <c r="A64" s="111" t="s">
        <v>283</v>
      </c>
      <c r="B64" s="97" t="s">
        <v>34</v>
      </c>
      <c r="C64" s="172" t="s">
        <v>31</v>
      </c>
      <c r="D64" s="97" t="s">
        <v>195</v>
      </c>
      <c r="E64" s="175">
        <v>244</v>
      </c>
      <c r="F64" s="180">
        <v>976.9</v>
      </c>
      <c r="G64" s="180"/>
    </row>
    <row r="65" spans="1:7" ht="47.25">
      <c r="A65" s="111" t="s">
        <v>307</v>
      </c>
      <c r="B65" s="97" t="s">
        <v>34</v>
      </c>
      <c r="C65" s="172" t="s">
        <v>31</v>
      </c>
      <c r="D65" s="97" t="s">
        <v>193</v>
      </c>
      <c r="E65" s="175"/>
      <c r="F65" s="180">
        <f>F66</f>
        <v>0</v>
      </c>
      <c r="G65" s="180">
        <f>G66</f>
        <v>200</v>
      </c>
    </row>
    <row r="66" spans="1:7" ht="31.5">
      <c r="A66" s="111" t="s">
        <v>283</v>
      </c>
      <c r="B66" s="97" t="s">
        <v>34</v>
      </c>
      <c r="C66" s="172" t="s">
        <v>31</v>
      </c>
      <c r="D66" s="97" t="s">
        <v>193</v>
      </c>
      <c r="E66" s="175">
        <v>244</v>
      </c>
      <c r="F66" s="180"/>
      <c r="G66" s="180">
        <v>200</v>
      </c>
    </row>
    <row r="67" spans="1:7" ht="12.75">
      <c r="A67" s="13" t="s">
        <v>14</v>
      </c>
      <c r="B67" s="2" t="s">
        <v>34</v>
      </c>
      <c r="C67" s="2" t="s">
        <v>25</v>
      </c>
      <c r="D67" s="2" t="s">
        <v>22</v>
      </c>
      <c r="E67" s="49" t="s">
        <v>20</v>
      </c>
      <c r="F67" s="16">
        <f>F68</f>
        <v>710</v>
      </c>
      <c r="G67" s="16">
        <f>G68</f>
        <v>220</v>
      </c>
    </row>
    <row r="68" spans="1:7" ht="12.75">
      <c r="A68" s="15" t="s">
        <v>120</v>
      </c>
      <c r="B68" s="3" t="s">
        <v>34</v>
      </c>
      <c r="C68" s="3" t="s">
        <v>25</v>
      </c>
      <c r="D68" s="3" t="s">
        <v>88</v>
      </c>
      <c r="E68" s="50" t="s">
        <v>20</v>
      </c>
      <c r="F68" s="17">
        <f>F69+F71</f>
        <v>710</v>
      </c>
      <c r="G68" s="17">
        <f>G69+G71</f>
        <v>220</v>
      </c>
    </row>
    <row r="69" spans="1:7" ht="47.25">
      <c r="A69" s="111" t="s">
        <v>201</v>
      </c>
      <c r="B69" s="3" t="s">
        <v>34</v>
      </c>
      <c r="C69" s="3" t="s">
        <v>25</v>
      </c>
      <c r="D69" s="97" t="s">
        <v>202</v>
      </c>
      <c r="E69" s="175"/>
      <c r="F69" s="180">
        <f>F70</f>
        <v>300</v>
      </c>
      <c r="G69" s="180">
        <f>G70</f>
        <v>30</v>
      </c>
    </row>
    <row r="70" spans="1:7" ht="31.5">
      <c r="A70" s="111" t="s">
        <v>283</v>
      </c>
      <c r="B70" s="3" t="s">
        <v>34</v>
      </c>
      <c r="C70" s="3" t="s">
        <v>25</v>
      </c>
      <c r="D70" s="97" t="s">
        <v>202</v>
      </c>
      <c r="E70" s="175">
        <v>244</v>
      </c>
      <c r="F70" s="180">
        <v>300</v>
      </c>
      <c r="G70" s="180">
        <v>30</v>
      </c>
    </row>
    <row r="71" spans="1:7" ht="63">
      <c r="A71" s="111" t="s">
        <v>357</v>
      </c>
      <c r="B71" s="3" t="s">
        <v>34</v>
      </c>
      <c r="C71" s="3" t="s">
        <v>25</v>
      </c>
      <c r="D71" s="108" t="s">
        <v>200</v>
      </c>
      <c r="E71" s="175"/>
      <c r="F71" s="180">
        <f>F72</f>
        <v>410</v>
      </c>
      <c r="G71" s="180">
        <f>G72</f>
        <v>190</v>
      </c>
    </row>
    <row r="72" spans="1:7" ht="31.5">
      <c r="A72" s="111" t="s">
        <v>283</v>
      </c>
      <c r="B72" s="3" t="s">
        <v>34</v>
      </c>
      <c r="C72" s="3" t="s">
        <v>25</v>
      </c>
      <c r="D72" s="108" t="s">
        <v>200</v>
      </c>
      <c r="E72" s="175">
        <v>244</v>
      </c>
      <c r="F72" s="180">
        <v>410</v>
      </c>
      <c r="G72" s="180">
        <v>190</v>
      </c>
    </row>
    <row r="73" spans="1:7" ht="12.75">
      <c r="A73" s="13" t="s">
        <v>312</v>
      </c>
      <c r="B73" s="2" t="s">
        <v>34</v>
      </c>
      <c r="C73" s="2" t="s">
        <v>34</v>
      </c>
      <c r="D73" s="2"/>
      <c r="E73" s="49"/>
      <c r="F73" s="16">
        <f>F74</f>
        <v>569.3</v>
      </c>
      <c r="G73" s="16">
        <f>G74</f>
        <v>599.3</v>
      </c>
    </row>
    <row r="74" spans="1:7" ht="15.75">
      <c r="A74" s="111" t="s">
        <v>46</v>
      </c>
      <c r="B74" s="9" t="s">
        <v>34</v>
      </c>
      <c r="C74" s="9" t="s">
        <v>34</v>
      </c>
      <c r="D74" s="108" t="s">
        <v>313</v>
      </c>
      <c r="E74" s="175"/>
      <c r="F74" s="180">
        <f>SUM(F75:F78)</f>
        <v>569.3</v>
      </c>
      <c r="G74" s="180">
        <f>SUM(G75:G78)</f>
        <v>599.3</v>
      </c>
    </row>
    <row r="75" spans="1:7" ht="15">
      <c r="A75" s="157" t="s">
        <v>280</v>
      </c>
      <c r="B75" s="9" t="s">
        <v>34</v>
      </c>
      <c r="C75" s="9" t="s">
        <v>34</v>
      </c>
      <c r="D75" s="108" t="s">
        <v>313</v>
      </c>
      <c r="E75" s="50">
        <v>111</v>
      </c>
      <c r="F75" s="180">
        <v>495.3</v>
      </c>
      <c r="G75" s="180">
        <v>495.3</v>
      </c>
    </row>
    <row r="76" spans="1:7" ht="31.5">
      <c r="A76" s="112" t="s">
        <v>281</v>
      </c>
      <c r="B76" s="9" t="s">
        <v>34</v>
      </c>
      <c r="C76" s="9" t="s">
        <v>34</v>
      </c>
      <c r="D76" s="108" t="s">
        <v>313</v>
      </c>
      <c r="E76" s="50">
        <v>242</v>
      </c>
      <c r="F76" s="180">
        <v>22.1</v>
      </c>
      <c r="G76" s="180">
        <v>52.1</v>
      </c>
    </row>
    <row r="77" spans="1:7" ht="31.5">
      <c r="A77" s="112" t="s">
        <v>283</v>
      </c>
      <c r="B77" s="9" t="s">
        <v>34</v>
      </c>
      <c r="C77" s="9" t="s">
        <v>34</v>
      </c>
      <c r="D77" s="108" t="s">
        <v>313</v>
      </c>
      <c r="E77" s="50">
        <v>244</v>
      </c>
      <c r="F77" s="180">
        <v>49.9</v>
      </c>
      <c r="G77" s="180">
        <v>49.9</v>
      </c>
    </row>
    <row r="78" spans="1:7" ht="15.75">
      <c r="A78" s="112" t="s">
        <v>284</v>
      </c>
      <c r="B78" s="9" t="s">
        <v>34</v>
      </c>
      <c r="C78" s="9" t="s">
        <v>34</v>
      </c>
      <c r="D78" s="108" t="s">
        <v>313</v>
      </c>
      <c r="E78" s="50">
        <v>851</v>
      </c>
      <c r="F78" s="180">
        <v>2</v>
      </c>
      <c r="G78" s="180">
        <v>2</v>
      </c>
    </row>
    <row r="79" spans="1:7" ht="14.25">
      <c r="A79" s="4" t="s">
        <v>301</v>
      </c>
      <c r="B79" s="25" t="s">
        <v>39</v>
      </c>
      <c r="C79" s="25"/>
      <c r="D79" s="24"/>
      <c r="E79" s="53"/>
      <c r="F79" s="16">
        <f>F80+F104</f>
        <v>2261.9</v>
      </c>
      <c r="G79" s="16">
        <f>G80+G104</f>
        <v>2721.5</v>
      </c>
    </row>
    <row r="80" spans="1:7" ht="12.75">
      <c r="A80" s="6" t="s">
        <v>40</v>
      </c>
      <c r="B80" s="2" t="s">
        <v>39</v>
      </c>
      <c r="C80" s="2" t="s">
        <v>24</v>
      </c>
      <c r="D80" s="2" t="s">
        <v>22</v>
      </c>
      <c r="E80" s="49" t="s">
        <v>20</v>
      </c>
      <c r="F80" s="16">
        <f>F81+F88+F90+F92+F98+F102</f>
        <v>2251.9</v>
      </c>
      <c r="G80" s="16">
        <f>G81+G88+G90+G92+G98+G102</f>
        <v>2711.5</v>
      </c>
    </row>
    <row r="81" spans="1:7" ht="25.5">
      <c r="A81" s="6" t="s">
        <v>41</v>
      </c>
      <c r="B81" s="2" t="s">
        <v>39</v>
      </c>
      <c r="C81" s="2" t="s">
        <v>24</v>
      </c>
      <c r="D81" s="2" t="s">
        <v>12</v>
      </c>
      <c r="E81" s="49"/>
      <c r="F81" s="16">
        <f>F82</f>
        <v>1464.5</v>
      </c>
      <c r="G81" s="16">
        <f>G82</f>
        <v>1822.0000000000002</v>
      </c>
    </row>
    <row r="82" spans="1:7" ht="12.75">
      <c r="A82" s="7" t="s">
        <v>46</v>
      </c>
      <c r="B82" s="3" t="s">
        <v>39</v>
      </c>
      <c r="C82" s="3" t="s">
        <v>24</v>
      </c>
      <c r="D82" s="3" t="s">
        <v>45</v>
      </c>
      <c r="E82" s="50"/>
      <c r="F82" s="17">
        <f>SUM(F83:F87)</f>
        <v>1464.5</v>
      </c>
      <c r="G82" s="17">
        <f>SUM(G83:G87)</f>
        <v>1822.0000000000002</v>
      </c>
    </row>
    <row r="83" spans="1:7" ht="15.75">
      <c r="A83" s="112" t="s">
        <v>280</v>
      </c>
      <c r="B83" s="3" t="s">
        <v>39</v>
      </c>
      <c r="C83" s="3" t="s">
        <v>24</v>
      </c>
      <c r="D83" s="3" t="s">
        <v>45</v>
      </c>
      <c r="E83" s="51" t="s">
        <v>302</v>
      </c>
      <c r="F83" s="17">
        <v>917.1</v>
      </c>
      <c r="G83" s="17">
        <v>917.1</v>
      </c>
    </row>
    <row r="84" spans="1:7" ht="31.5">
      <c r="A84" s="112" t="s">
        <v>281</v>
      </c>
      <c r="B84" s="3" t="s">
        <v>39</v>
      </c>
      <c r="C84" s="3" t="s">
        <v>24</v>
      </c>
      <c r="D84" s="3" t="s">
        <v>45</v>
      </c>
      <c r="E84" s="50">
        <v>242</v>
      </c>
      <c r="F84" s="17">
        <v>11.5</v>
      </c>
      <c r="G84" s="17">
        <v>12.2</v>
      </c>
    </row>
    <row r="85" spans="1:7" ht="31.5">
      <c r="A85" s="111" t="s">
        <v>282</v>
      </c>
      <c r="B85" s="3" t="s">
        <v>39</v>
      </c>
      <c r="C85" s="3" t="s">
        <v>24</v>
      </c>
      <c r="D85" s="3" t="s">
        <v>45</v>
      </c>
      <c r="E85" s="50">
        <v>243</v>
      </c>
      <c r="F85" s="17"/>
      <c r="G85" s="17">
        <v>300</v>
      </c>
    </row>
    <row r="86" spans="1:7" ht="31.5">
      <c r="A86" s="112" t="s">
        <v>283</v>
      </c>
      <c r="B86" s="3" t="s">
        <v>39</v>
      </c>
      <c r="C86" s="3" t="s">
        <v>24</v>
      </c>
      <c r="D86" s="3" t="s">
        <v>45</v>
      </c>
      <c r="E86" s="50">
        <v>244</v>
      </c>
      <c r="F86" s="17">
        <v>517.9</v>
      </c>
      <c r="G86" s="17">
        <v>574.7</v>
      </c>
    </row>
    <row r="87" spans="1:7" ht="15.75">
      <c r="A87" s="112" t="s">
        <v>284</v>
      </c>
      <c r="B87" s="3" t="s">
        <v>39</v>
      </c>
      <c r="C87" s="3" t="s">
        <v>24</v>
      </c>
      <c r="D87" s="3" t="s">
        <v>45</v>
      </c>
      <c r="E87" s="50">
        <v>851</v>
      </c>
      <c r="F87" s="19">
        <v>18</v>
      </c>
      <c r="G87" s="19">
        <v>18</v>
      </c>
    </row>
    <row r="88" spans="1:7" ht="25.5">
      <c r="A88" s="189" t="s">
        <v>47</v>
      </c>
      <c r="B88" s="6" t="s">
        <v>39</v>
      </c>
      <c r="C88" s="6" t="s">
        <v>24</v>
      </c>
      <c r="D88" s="6" t="s">
        <v>339</v>
      </c>
      <c r="E88" s="206"/>
      <c r="F88" s="207">
        <f>F89</f>
        <v>14.1</v>
      </c>
      <c r="G88" s="207">
        <f>G89</f>
        <v>14.1</v>
      </c>
    </row>
    <row r="89" spans="1:7" ht="15.75">
      <c r="A89" s="111" t="s">
        <v>280</v>
      </c>
      <c r="B89" s="97" t="s">
        <v>39</v>
      </c>
      <c r="C89" s="97" t="s">
        <v>24</v>
      </c>
      <c r="D89" s="97" t="s">
        <v>339</v>
      </c>
      <c r="E89" s="182" t="s">
        <v>302</v>
      </c>
      <c r="F89" s="180">
        <v>14.1</v>
      </c>
      <c r="G89" s="180">
        <v>14.1</v>
      </c>
    </row>
    <row r="90" spans="1:7" ht="42.75">
      <c r="A90" s="204" t="s">
        <v>203</v>
      </c>
      <c r="B90" s="163" t="s">
        <v>39</v>
      </c>
      <c r="C90" s="163" t="s">
        <v>24</v>
      </c>
      <c r="D90" s="195" t="s">
        <v>196</v>
      </c>
      <c r="E90" s="212"/>
      <c r="F90" s="180">
        <f>F91</f>
        <v>100</v>
      </c>
      <c r="G90" s="180">
        <f>G91</f>
        <v>100</v>
      </c>
    </row>
    <row r="91" spans="1:7" ht="31.5">
      <c r="A91" s="112" t="s">
        <v>283</v>
      </c>
      <c r="B91" s="97" t="s">
        <v>39</v>
      </c>
      <c r="C91" s="97" t="s">
        <v>24</v>
      </c>
      <c r="D91" s="209" t="s">
        <v>196</v>
      </c>
      <c r="E91" s="172" t="s">
        <v>293</v>
      </c>
      <c r="F91" s="180">
        <v>100</v>
      </c>
      <c r="G91" s="180">
        <v>100</v>
      </c>
    </row>
    <row r="92" spans="1:7" ht="12.75">
      <c r="A92" s="6" t="s">
        <v>68</v>
      </c>
      <c r="B92" s="24" t="s">
        <v>39</v>
      </c>
      <c r="C92" s="24" t="s">
        <v>24</v>
      </c>
      <c r="D92" s="24" t="s">
        <v>69</v>
      </c>
      <c r="E92" s="59"/>
      <c r="F92" s="60">
        <f>F93</f>
        <v>449.29999999999995</v>
      </c>
      <c r="G92" s="60">
        <f>G93</f>
        <v>551.4</v>
      </c>
    </row>
    <row r="93" spans="1:7" ht="12.75">
      <c r="A93" s="7" t="s">
        <v>46</v>
      </c>
      <c r="B93" s="23" t="s">
        <v>39</v>
      </c>
      <c r="C93" s="23" t="s">
        <v>24</v>
      </c>
      <c r="D93" s="23" t="s">
        <v>70</v>
      </c>
      <c r="E93" s="58"/>
      <c r="F93" s="20">
        <f>F94+F95+F96+F97</f>
        <v>449.29999999999995</v>
      </c>
      <c r="G93" s="20">
        <f>G94+G95+G96+G97</f>
        <v>551.4</v>
      </c>
    </row>
    <row r="94" spans="1:7" ht="15.75">
      <c r="A94" s="112" t="s">
        <v>280</v>
      </c>
      <c r="B94" s="21" t="s">
        <v>39</v>
      </c>
      <c r="C94" s="21" t="s">
        <v>24</v>
      </c>
      <c r="D94" s="27" t="s">
        <v>70</v>
      </c>
      <c r="E94" s="51" t="s">
        <v>302</v>
      </c>
      <c r="F94" s="26">
        <v>331</v>
      </c>
      <c r="G94" s="26">
        <v>331</v>
      </c>
    </row>
    <row r="95" spans="1:7" ht="35.25" customHeight="1">
      <c r="A95" s="111" t="s">
        <v>281</v>
      </c>
      <c r="B95" s="21" t="s">
        <v>39</v>
      </c>
      <c r="C95" s="21" t="s">
        <v>24</v>
      </c>
      <c r="D95" s="27" t="s">
        <v>70</v>
      </c>
      <c r="E95" s="51" t="s">
        <v>290</v>
      </c>
      <c r="F95" s="26">
        <v>31.9</v>
      </c>
      <c r="G95" s="26">
        <v>33.9</v>
      </c>
    </row>
    <row r="96" spans="1:7" ht="22.5" customHeight="1">
      <c r="A96" s="112" t="s">
        <v>282</v>
      </c>
      <c r="B96" s="21" t="s">
        <v>39</v>
      </c>
      <c r="C96" s="21" t="s">
        <v>24</v>
      </c>
      <c r="D96" s="27" t="s">
        <v>70</v>
      </c>
      <c r="E96" s="50">
        <v>243</v>
      </c>
      <c r="F96" s="26"/>
      <c r="G96" s="26">
        <v>95</v>
      </c>
    </row>
    <row r="97" spans="1:7" ht="31.5">
      <c r="A97" s="112" t="s">
        <v>283</v>
      </c>
      <c r="B97" s="21" t="s">
        <v>39</v>
      </c>
      <c r="C97" s="21" t="s">
        <v>24</v>
      </c>
      <c r="D97" s="27" t="s">
        <v>70</v>
      </c>
      <c r="E97" s="50">
        <v>244</v>
      </c>
      <c r="F97" s="26">
        <v>86.4</v>
      </c>
      <c r="G97" s="26">
        <v>91.5</v>
      </c>
    </row>
    <row r="98" spans="1:7" ht="27">
      <c r="A98" s="183" t="s">
        <v>47</v>
      </c>
      <c r="B98" s="184" t="s">
        <v>39</v>
      </c>
      <c r="C98" s="184" t="s">
        <v>24</v>
      </c>
      <c r="D98" s="6" t="s">
        <v>339</v>
      </c>
      <c r="E98" s="186"/>
      <c r="F98" s="187">
        <f>F99</f>
        <v>6.2</v>
      </c>
      <c r="G98" s="187">
        <f>G99</f>
        <v>6.2</v>
      </c>
    </row>
    <row r="99" spans="1:7" ht="15" customHeight="1">
      <c r="A99" s="111" t="s">
        <v>280</v>
      </c>
      <c r="B99" s="97" t="s">
        <v>39</v>
      </c>
      <c r="C99" s="97" t="s">
        <v>24</v>
      </c>
      <c r="D99" s="97" t="s">
        <v>339</v>
      </c>
      <c r="E99" s="182" t="s">
        <v>302</v>
      </c>
      <c r="F99" s="180">
        <v>6.2</v>
      </c>
      <c r="G99" s="180">
        <v>6.2</v>
      </c>
    </row>
    <row r="100" spans="1:7" ht="13.5" hidden="1">
      <c r="A100" s="188" t="s">
        <v>74</v>
      </c>
      <c r="B100" s="184" t="s">
        <v>39</v>
      </c>
      <c r="C100" s="184" t="s">
        <v>24</v>
      </c>
      <c r="D100" s="185" t="s">
        <v>70</v>
      </c>
      <c r="E100" s="186"/>
      <c r="F100" s="187">
        <f>F101</f>
        <v>0</v>
      </c>
      <c r="G100" s="187">
        <f>G101</f>
        <v>0</v>
      </c>
    </row>
    <row r="101" spans="1:7" ht="28.5" customHeight="1" hidden="1">
      <c r="A101" s="111" t="s">
        <v>280</v>
      </c>
      <c r="B101" s="97" t="s">
        <v>39</v>
      </c>
      <c r="C101" s="97" t="s">
        <v>24</v>
      </c>
      <c r="D101" s="27" t="s">
        <v>70</v>
      </c>
      <c r="E101" s="182" t="s">
        <v>302</v>
      </c>
      <c r="F101" s="180"/>
      <c r="G101" s="180"/>
    </row>
    <row r="102" spans="1:7" ht="38.25">
      <c r="A102" s="189" t="s">
        <v>303</v>
      </c>
      <c r="B102" s="97" t="s">
        <v>39</v>
      </c>
      <c r="C102" s="97" t="s">
        <v>24</v>
      </c>
      <c r="D102" s="185" t="s">
        <v>340</v>
      </c>
      <c r="E102" s="182"/>
      <c r="F102" s="180">
        <f>F103</f>
        <v>217.8</v>
      </c>
      <c r="G102" s="180">
        <f>G103</f>
        <v>217.8</v>
      </c>
    </row>
    <row r="103" spans="1:7" ht="31.5">
      <c r="A103" s="111" t="s">
        <v>304</v>
      </c>
      <c r="B103" s="97" t="s">
        <v>39</v>
      </c>
      <c r="C103" s="97" t="s">
        <v>24</v>
      </c>
      <c r="D103" s="27" t="s">
        <v>340</v>
      </c>
      <c r="E103" s="182" t="s">
        <v>305</v>
      </c>
      <c r="F103" s="180">
        <v>217.8</v>
      </c>
      <c r="G103" s="180">
        <v>217.8</v>
      </c>
    </row>
    <row r="104" spans="1:7" ht="15.75">
      <c r="A104" s="191" t="s">
        <v>315</v>
      </c>
      <c r="B104" s="212" t="s">
        <v>39</v>
      </c>
      <c r="C104" s="212" t="s">
        <v>33</v>
      </c>
      <c r="D104" s="185"/>
      <c r="E104" s="214"/>
      <c r="F104" s="213">
        <f>F105</f>
        <v>10</v>
      </c>
      <c r="G104" s="213">
        <f>G105</f>
        <v>10</v>
      </c>
    </row>
    <row r="105" spans="1:7" ht="45">
      <c r="A105" s="203" t="s">
        <v>190</v>
      </c>
      <c r="B105" s="172" t="s">
        <v>39</v>
      </c>
      <c r="C105" s="172" t="s">
        <v>33</v>
      </c>
      <c r="D105" s="23" t="s">
        <v>192</v>
      </c>
      <c r="E105" s="182"/>
      <c r="F105" s="180">
        <f>F106</f>
        <v>10</v>
      </c>
      <c r="G105" s="180">
        <f>G106</f>
        <v>10</v>
      </c>
    </row>
    <row r="106" spans="1:7" ht="31.5">
      <c r="A106" s="112" t="s">
        <v>283</v>
      </c>
      <c r="B106" s="172" t="s">
        <v>39</v>
      </c>
      <c r="C106" s="172" t="s">
        <v>33</v>
      </c>
      <c r="D106" s="23" t="s">
        <v>192</v>
      </c>
      <c r="E106" s="182" t="s">
        <v>293</v>
      </c>
      <c r="F106" s="180">
        <v>10</v>
      </c>
      <c r="G106" s="180">
        <v>10</v>
      </c>
    </row>
    <row r="107" spans="1:7" ht="14.25">
      <c r="A107" s="4" t="s">
        <v>306</v>
      </c>
      <c r="B107" s="25" t="s">
        <v>75</v>
      </c>
      <c r="C107" s="25"/>
      <c r="D107" s="24"/>
      <c r="E107" s="24"/>
      <c r="F107" s="60">
        <f aca="true" t="shared" si="7" ref="F107:G109">F108</f>
        <v>20</v>
      </c>
      <c r="G107" s="60">
        <f t="shared" si="7"/>
        <v>20</v>
      </c>
    </row>
    <row r="108" spans="1:7" ht="12.75">
      <c r="A108" s="15" t="s">
        <v>316</v>
      </c>
      <c r="B108" s="22" t="s">
        <v>75</v>
      </c>
      <c r="C108" s="22" t="s">
        <v>25</v>
      </c>
      <c r="D108" s="23"/>
      <c r="E108" s="23"/>
      <c r="F108" s="20">
        <f t="shared" si="7"/>
        <v>20</v>
      </c>
      <c r="G108" s="20">
        <f t="shared" si="7"/>
        <v>20</v>
      </c>
    </row>
    <row r="109" spans="1:7" ht="45">
      <c r="A109" s="203" t="s">
        <v>190</v>
      </c>
      <c r="B109" s="22" t="s">
        <v>75</v>
      </c>
      <c r="C109" s="22" t="s">
        <v>25</v>
      </c>
      <c r="D109" s="209" t="s">
        <v>192</v>
      </c>
      <c r="E109" s="23"/>
      <c r="F109" s="26">
        <f t="shared" si="7"/>
        <v>20</v>
      </c>
      <c r="G109" s="26">
        <f t="shared" si="7"/>
        <v>20</v>
      </c>
    </row>
    <row r="110" spans="1:7" ht="31.5">
      <c r="A110" s="112" t="s">
        <v>283</v>
      </c>
      <c r="B110" s="208" t="s">
        <v>75</v>
      </c>
      <c r="C110" s="208" t="s">
        <v>25</v>
      </c>
      <c r="D110" s="209" t="s">
        <v>192</v>
      </c>
      <c r="E110" s="210">
        <v>244</v>
      </c>
      <c r="F110" s="26">
        <v>20</v>
      </c>
      <c r="G110" s="26">
        <v>20</v>
      </c>
    </row>
    <row r="111" spans="1:7" ht="12.75">
      <c r="A111" s="220" t="s">
        <v>76</v>
      </c>
      <c r="B111" s="221" t="s">
        <v>323</v>
      </c>
      <c r="C111" s="222"/>
      <c r="D111" s="223"/>
      <c r="E111" s="223"/>
      <c r="F111" s="180">
        <f aca="true" t="shared" si="8" ref="F111:G113">F112</f>
        <v>289</v>
      </c>
      <c r="G111" s="180">
        <f t="shared" si="8"/>
        <v>589.7</v>
      </c>
    </row>
    <row r="112" spans="1:7" ht="12.75">
      <c r="A112" s="220" t="s">
        <v>67</v>
      </c>
      <c r="B112" s="221" t="s">
        <v>323</v>
      </c>
      <c r="C112" s="222" t="s">
        <v>323</v>
      </c>
      <c r="D112" s="223"/>
      <c r="E112" s="223"/>
      <c r="F112" s="180">
        <f t="shared" si="8"/>
        <v>289</v>
      </c>
      <c r="G112" s="180">
        <f t="shared" si="8"/>
        <v>589.7</v>
      </c>
    </row>
    <row r="113" spans="1:7" ht="12.75">
      <c r="A113" s="224" t="s">
        <v>67</v>
      </c>
      <c r="B113" s="225" t="s">
        <v>323</v>
      </c>
      <c r="C113" s="226" t="s">
        <v>323</v>
      </c>
      <c r="D113" s="227" t="s">
        <v>324</v>
      </c>
      <c r="E113" s="227"/>
      <c r="F113" s="180">
        <f t="shared" si="8"/>
        <v>289</v>
      </c>
      <c r="G113" s="180">
        <f t="shared" si="8"/>
        <v>589.7</v>
      </c>
    </row>
    <row r="114" spans="1:7" ht="12.75">
      <c r="A114" s="224" t="s">
        <v>67</v>
      </c>
      <c r="B114" s="225" t="s">
        <v>323</v>
      </c>
      <c r="C114" s="226" t="s">
        <v>323</v>
      </c>
      <c r="D114" s="227" t="s">
        <v>324</v>
      </c>
      <c r="E114" s="227" t="s">
        <v>325</v>
      </c>
      <c r="F114" s="180">
        <v>289</v>
      </c>
      <c r="G114" s="180">
        <v>589.7</v>
      </c>
    </row>
    <row r="115" spans="6:7" ht="12.75">
      <c r="F115" s="55">
        <f>F10+F38+F44+F49+F54+F79+F107+F114</f>
        <v>11559.199999999999</v>
      </c>
      <c r="G115" s="55">
        <f>G10+G38+G44+G49+G54+G79+G107+G114</f>
        <v>11794.400000000001</v>
      </c>
    </row>
    <row r="117" spans="5:7" ht="12.75">
      <c r="E117" s="62" t="s">
        <v>24</v>
      </c>
      <c r="F117" s="47">
        <f>F10</f>
        <v>2996.3999999999996</v>
      </c>
      <c r="G117" s="47">
        <f>G10</f>
        <v>3778.8</v>
      </c>
    </row>
    <row r="118" spans="5:7" ht="12.75">
      <c r="E118" s="62" t="s">
        <v>31</v>
      </c>
      <c r="F118" s="47">
        <f>F38</f>
        <v>155.8</v>
      </c>
      <c r="G118" s="47">
        <f>G38</f>
        <v>159.8</v>
      </c>
    </row>
    <row r="119" spans="5:7" ht="12.75">
      <c r="E119" s="62" t="s">
        <v>25</v>
      </c>
      <c r="F119" s="47">
        <f>F44</f>
        <v>30</v>
      </c>
      <c r="G119" s="47">
        <f>G44</f>
        <v>0</v>
      </c>
    </row>
    <row r="120" spans="5:7" ht="12.75">
      <c r="E120" s="62" t="s">
        <v>33</v>
      </c>
      <c r="F120" s="47">
        <f>F49</f>
        <v>1109.9</v>
      </c>
      <c r="G120" s="47">
        <f>G49</f>
        <v>1381.3</v>
      </c>
    </row>
    <row r="121" spans="5:7" ht="12.75">
      <c r="E121" s="62" t="s">
        <v>34</v>
      </c>
      <c r="F121" s="47">
        <f>F54</f>
        <v>4696.2</v>
      </c>
      <c r="G121" s="47">
        <f>G54</f>
        <v>3143.3</v>
      </c>
    </row>
    <row r="122" spans="5:7" ht="12.75">
      <c r="E122" s="62" t="s">
        <v>38</v>
      </c>
      <c r="F122" s="47"/>
      <c r="G122" s="47"/>
    </row>
    <row r="123" spans="5:7" ht="12.75">
      <c r="E123" s="62" t="s">
        <v>39</v>
      </c>
      <c r="F123" s="47">
        <f>F79</f>
        <v>2261.9</v>
      </c>
      <c r="G123" s="47">
        <f>G79</f>
        <v>2721.5</v>
      </c>
    </row>
    <row r="124" spans="5:7" ht="12.75">
      <c r="E124" s="62" t="s">
        <v>77</v>
      </c>
      <c r="F124" s="47"/>
      <c r="G124" s="47"/>
    </row>
    <row r="125" spans="5:7" ht="12.75">
      <c r="E125" s="62">
        <v>10</v>
      </c>
      <c r="F125" s="47">
        <f>F107</f>
        <v>20</v>
      </c>
      <c r="G125" s="47">
        <f>G107</f>
        <v>20</v>
      </c>
    </row>
    <row r="126" spans="5:7" ht="12.75">
      <c r="E126" s="62" t="s">
        <v>148</v>
      </c>
      <c r="F126" s="47"/>
      <c r="G126" s="47"/>
    </row>
    <row r="127" spans="6:7" ht="12.75">
      <c r="F127" s="76">
        <f>SUM(F117:F126)</f>
        <v>11270.199999999999</v>
      </c>
      <c r="G127" s="76">
        <f>SUM(G117:G126)</f>
        <v>11204.7</v>
      </c>
    </row>
    <row r="128" spans="6:7" ht="12.75">
      <c r="F128" s="76">
        <f>F115-F127</f>
        <v>289</v>
      </c>
      <c r="G128" s="76">
        <f>G115-G127</f>
        <v>589.7000000000007</v>
      </c>
    </row>
  </sheetData>
  <sheetProtection/>
  <mergeCells count="9">
    <mergeCell ref="G8:G9"/>
    <mergeCell ref="F8:F9"/>
    <mergeCell ref="A5:F5"/>
    <mergeCell ref="A6:F6"/>
    <mergeCell ref="E7:F7"/>
    <mergeCell ref="D1:G1"/>
    <mergeCell ref="A2:G2"/>
    <mergeCell ref="B3:G3"/>
    <mergeCell ref="B4:G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I15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spans="6:9" ht="12.75">
      <c r="F1" s="243" t="s">
        <v>350</v>
      </c>
      <c r="G1" s="243"/>
      <c r="H1" s="243"/>
      <c r="I1" s="1">
        <v>7</v>
      </c>
    </row>
    <row r="2" spans="3:8" ht="51" customHeight="1">
      <c r="C2" s="239" t="s">
        <v>327</v>
      </c>
      <c r="D2" s="239"/>
      <c r="E2" s="239"/>
      <c r="F2" s="239"/>
      <c r="G2" s="239"/>
      <c r="H2" s="239"/>
    </row>
    <row r="3" spans="5:8" ht="12.75">
      <c r="E3" s="243" t="s">
        <v>351</v>
      </c>
      <c r="F3" s="243"/>
      <c r="G3" s="243"/>
      <c r="H3" s="243"/>
    </row>
    <row r="4" spans="1:8" ht="36.75" customHeight="1">
      <c r="A4" s="268" t="s">
        <v>154</v>
      </c>
      <c r="B4" s="268"/>
      <c r="C4" s="268"/>
      <c r="D4" s="268"/>
      <c r="E4" s="268"/>
      <c r="F4" s="268"/>
      <c r="G4" s="268"/>
      <c r="H4" s="268"/>
    </row>
    <row r="5" spans="1:8" ht="15.75">
      <c r="A5" s="282" t="s">
        <v>326</v>
      </c>
      <c r="B5" s="282"/>
      <c r="C5" s="282"/>
      <c r="D5" s="282"/>
      <c r="E5" s="282"/>
      <c r="F5" s="282"/>
      <c r="G5" s="282"/>
      <c r="H5" s="282"/>
    </row>
    <row r="6" ht="12.75">
      <c r="H6" s="1" t="s">
        <v>49</v>
      </c>
    </row>
    <row r="7" spans="1:8" ht="72" customHeight="1">
      <c r="A7" s="10" t="s">
        <v>15</v>
      </c>
      <c r="B7" s="11" t="s">
        <v>16</v>
      </c>
      <c r="C7" s="10" t="s">
        <v>48</v>
      </c>
      <c r="D7" s="10" t="s">
        <v>17</v>
      </c>
      <c r="E7" s="10" t="s">
        <v>50</v>
      </c>
      <c r="F7" s="10" t="s">
        <v>18</v>
      </c>
      <c r="G7" s="10" t="s">
        <v>19</v>
      </c>
      <c r="H7" s="12" t="s">
        <v>104</v>
      </c>
    </row>
    <row r="8" spans="1:8" ht="15.75">
      <c r="A8" s="29">
        <v>1</v>
      </c>
      <c r="B8" s="30" t="s">
        <v>155</v>
      </c>
      <c r="C8" s="31">
        <v>871</v>
      </c>
      <c r="D8" s="32" t="s">
        <v>21</v>
      </c>
      <c r="E8" s="32" t="s">
        <v>21</v>
      </c>
      <c r="F8" s="32" t="s">
        <v>22</v>
      </c>
      <c r="G8" s="32" t="s">
        <v>20</v>
      </c>
      <c r="H8" s="33">
        <f>H143</f>
        <v>14056.5</v>
      </c>
    </row>
    <row r="9" spans="1:8" ht="14.25">
      <c r="A9" s="5"/>
      <c r="B9" s="4" t="s">
        <v>23</v>
      </c>
      <c r="C9" s="5">
        <v>871</v>
      </c>
      <c r="D9" s="2" t="s">
        <v>24</v>
      </c>
      <c r="E9" s="2" t="s">
        <v>21</v>
      </c>
      <c r="F9" s="2" t="s">
        <v>22</v>
      </c>
      <c r="G9" s="49" t="s">
        <v>20</v>
      </c>
      <c r="H9" s="16">
        <f>H10+H14+H29+H35+H39</f>
        <v>4026.0999999999995</v>
      </c>
    </row>
    <row r="10" spans="1:8" ht="25.5">
      <c r="A10" s="5"/>
      <c r="B10" s="6" t="s">
        <v>30</v>
      </c>
      <c r="C10" s="5">
        <v>871</v>
      </c>
      <c r="D10" s="2" t="s">
        <v>24</v>
      </c>
      <c r="E10" s="2" t="s">
        <v>31</v>
      </c>
      <c r="F10" s="2" t="s">
        <v>22</v>
      </c>
      <c r="G10" s="2" t="s">
        <v>20</v>
      </c>
      <c r="H10" s="90">
        <f>H11</f>
        <v>524.2</v>
      </c>
    </row>
    <row r="11" spans="1:8" ht="38.25">
      <c r="A11" s="5"/>
      <c r="B11" s="7" t="s">
        <v>26</v>
      </c>
      <c r="C11" s="5">
        <v>871</v>
      </c>
      <c r="D11" s="3" t="s">
        <v>24</v>
      </c>
      <c r="E11" s="3" t="s">
        <v>31</v>
      </c>
      <c r="F11" s="3" t="s">
        <v>27</v>
      </c>
      <c r="G11" s="3" t="s">
        <v>20</v>
      </c>
      <c r="H11" s="34">
        <f>H12</f>
        <v>524.2</v>
      </c>
    </row>
    <row r="12" spans="1:8" ht="12.75">
      <c r="A12" s="5"/>
      <c r="B12" s="8" t="s">
        <v>1</v>
      </c>
      <c r="C12" s="5">
        <v>871</v>
      </c>
      <c r="D12" s="3" t="s">
        <v>24</v>
      </c>
      <c r="E12" s="3" t="s">
        <v>31</v>
      </c>
      <c r="F12" s="9" t="s">
        <v>0</v>
      </c>
      <c r="G12" s="3" t="s">
        <v>20</v>
      </c>
      <c r="H12" s="34">
        <f>H13</f>
        <v>524.2</v>
      </c>
    </row>
    <row r="13" spans="1:8" ht="15">
      <c r="A13" s="5"/>
      <c r="B13" s="157" t="s">
        <v>280</v>
      </c>
      <c r="C13" s="5">
        <v>871</v>
      </c>
      <c r="D13" s="3" t="s">
        <v>24</v>
      </c>
      <c r="E13" s="3" t="s">
        <v>31</v>
      </c>
      <c r="F13" s="9" t="s">
        <v>0</v>
      </c>
      <c r="G13" s="50">
        <v>121</v>
      </c>
      <c r="H13" s="34">
        <v>524.2</v>
      </c>
    </row>
    <row r="14" spans="1:8" ht="38.25">
      <c r="A14" s="5"/>
      <c r="B14" s="6" t="s">
        <v>32</v>
      </c>
      <c r="C14" s="5">
        <v>871</v>
      </c>
      <c r="D14" s="2" t="s">
        <v>24</v>
      </c>
      <c r="E14" s="2" t="s">
        <v>33</v>
      </c>
      <c r="F14" s="2" t="s">
        <v>22</v>
      </c>
      <c r="G14" s="49" t="s">
        <v>20</v>
      </c>
      <c r="H14" s="18">
        <f>H15+H26+H22</f>
        <v>2449.2</v>
      </c>
    </row>
    <row r="15" spans="1:8" ht="38.25">
      <c r="A15" s="5"/>
      <c r="B15" s="6" t="s">
        <v>26</v>
      </c>
      <c r="C15" s="5">
        <v>871</v>
      </c>
      <c r="D15" s="2" t="s">
        <v>24</v>
      </c>
      <c r="E15" s="2" t="s">
        <v>33</v>
      </c>
      <c r="F15" s="2" t="s">
        <v>27</v>
      </c>
      <c r="G15" s="49" t="s">
        <v>20</v>
      </c>
      <c r="H15" s="18">
        <f>H16</f>
        <v>2353.7999999999997</v>
      </c>
    </row>
    <row r="16" spans="1:8" ht="12.75">
      <c r="A16" s="5"/>
      <c r="B16" s="8" t="s">
        <v>28</v>
      </c>
      <c r="C16" s="5">
        <v>871</v>
      </c>
      <c r="D16" s="3" t="s">
        <v>24</v>
      </c>
      <c r="E16" s="3" t="s">
        <v>33</v>
      </c>
      <c r="F16" s="3" t="s">
        <v>29</v>
      </c>
      <c r="G16" s="50" t="s">
        <v>20</v>
      </c>
      <c r="H16" s="19">
        <f>H17+H18+H19+H20+H21</f>
        <v>2353.7999999999997</v>
      </c>
    </row>
    <row r="17" spans="1:8" ht="15">
      <c r="A17" s="5"/>
      <c r="B17" s="157" t="s">
        <v>280</v>
      </c>
      <c r="C17" s="5">
        <v>871</v>
      </c>
      <c r="D17" s="3" t="s">
        <v>24</v>
      </c>
      <c r="E17" s="3" t="s">
        <v>33</v>
      </c>
      <c r="F17" s="3" t="s">
        <v>29</v>
      </c>
      <c r="G17" s="50">
        <v>121</v>
      </c>
      <c r="H17" s="19">
        <v>1834.3</v>
      </c>
    </row>
    <row r="18" spans="1:8" ht="31.5">
      <c r="A18" s="5"/>
      <c r="B18" s="112" t="s">
        <v>281</v>
      </c>
      <c r="C18" s="5">
        <v>871</v>
      </c>
      <c r="D18" s="3" t="s">
        <v>24</v>
      </c>
      <c r="E18" s="3" t="s">
        <v>33</v>
      </c>
      <c r="F18" s="3" t="s">
        <v>29</v>
      </c>
      <c r="G18" s="50">
        <v>242</v>
      </c>
      <c r="H18" s="19">
        <v>65.3</v>
      </c>
    </row>
    <row r="19" spans="1:8" ht="31.5">
      <c r="A19" s="5"/>
      <c r="B19" s="112" t="s">
        <v>283</v>
      </c>
      <c r="C19" s="5">
        <v>871</v>
      </c>
      <c r="D19" s="3" t="s">
        <v>24</v>
      </c>
      <c r="E19" s="3" t="s">
        <v>33</v>
      </c>
      <c r="F19" s="3" t="s">
        <v>29</v>
      </c>
      <c r="G19" s="50">
        <v>244</v>
      </c>
      <c r="H19" s="19">
        <v>414.2</v>
      </c>
    </row>
    <row r="20" spans="1:8" ht="31.5">
      <c r="A20" s="5"/>
      <c r="B20" s="112" t="s">
        <v>284</v>
      </c>
      <c r="C20" s="5">
        <v>871</v>
      </c>
      <c r="D20" s="3" t="s">
        <v>24</v>
      </c>
      <c r="E20" s="3" t="s">
        <v>33</v>
      </c>
      <c r="F20" s="3" t="s">
        <v>29</v>
      </c>
      <c r="G20" s="50">
        <v>851</v>
      </c>
      <c r="H20" s="19">
        <v>30</v>
      </c>
    </row>
    <row r="21" spans="1:8" ht="15.75">
      <c r="A21" s="5"/>
      <c r="B21" s="112" t="s">
        <v>285</v>
      </c>
      <c r="C21" s="5">
        <v>871</v>
      </c>
      <c r="D21" s="3" t="s">
        <v>24</v>
      </c>
      <c r="E21" s="3" t="s">
        <v>33</v>
      </c>
      <c r="F21" s="3" t="s">
        <v>29</v>
      </c>
      <c r="G21" s="50">
        <v>852</v>
      </c>
      <c r="H21" s="19">
        <v>10</v>
      </c>
    </row>
    <row r="22" spans="1:8" ht="12.75">
      <c r="A22" s="5"/>
      <c r="B22" s="158" t="s">
        <v>143</v>
      </c>
      <c r="C22" s="5">
        <v>871</v>
      </c>
      <c r="D22" s="2" t="s">
        <v>24</v>
      </c>
      <c r="E22" s="2" t="s">
        <v>33</v>
      </c>
      <c r="F22" s="2" t="s">
        <v>142</v>
      </c>
      <c r="G22" s="49"/>
      <c r="H22" s="18">
        <f>H23</f>
        <v>23.4</v>
      </c>
    </row>
    <row r="23" spans="1:8" ht="36">
      <c r="A23" s="5"/>
      <c r="B23" s="94" t="s">
        <v>145</v>
      </c>
      <c r="C23" s="5">
        <v>871</v>
      </c>
      <c r="D23" s="3" t="s">
        <v>24</v>
      </c>
      <c r="E23" s="3" t="s">
        <v>33</v>
      </c>
      <c r="F23" s="3" t="s">
        <v>106</v>
      </c>
      <c r="G23" s="50"/>
      <c r="H23" s="19">
        <f>H24</f>
        <v>23.4</v>
      </c>
    </row>
    <row r="24" spans="1:8" ht="36">
      <c r="A24" s="5"/>
      <c r="B24" s="93" t="s">
        <v>288</v>
      </c>
      <c r="C24" s="5">
        <v>871</v>
      </c>
      <c r="D24" s="3" t="s">
        <v>24</v>
      </c>
      <c r="E24" s="3" t="s">
        <v>33</v>
      </c>
      <c r="F24" s="159" t="s">
        <v>106</v>
      </c>
      <c r="G24" s="160" t="s">
        <v>289</v>
      </c>
      <c r="H24" s="19">
        <f>H25</f>
        <v>23.4</v>
      </c>
    </row>
    <row r="25" spans="1:8" ht="24">
      <c r="A25" s="5"/>
      <c r="B25" s="46" t="s">
        <v>105</v>
      </c>
      <c r="C25" s="5">
        <v>871</v>
      </c>
      <c r="D25" s="3" t="s">
        <v>24</v>
      </c>
      <c r="E25" s="3" t="s">
        <v>33</v>
      </c>
      <c r="F25" s="28" t="s">
        <v>107</v>
      </c>
      <c r="G25" s="161" t="s">
        <v>289</v>
      </c>
      <c r="H25" s="19">
        <v>23.4</v>
      </c>
    </row>
    <row r="26" spans="1:8" ht="12.75">
      <c r="A26" s="5"/>
      <c r="B26" s="162" t="s">
        <v>120</v>
      </c>
      <c r="C26" s="5">
        <v>871</v>
      </c>
      <c r="D26" s="163" t="s">
        <v>24</v>
      </c>
      <c r="E26" s="163" t="s">
        <v>33</v>
      </c>
      <c r="F26" s="164" t="s">
        <v>88</v>
      </c>
      <c r="G26" s="165"/>
      <c r="H26" s="166">
        <f>H27</f>
        <v>72</v>
      </c>
    </row>
    <row r="27" spans="1:8" ht="31.5">
      <c r="A27" s="5"/>
      <c r="B27" s="111" t="s">
        <v>197</v>
      </c>
      <c r="C27" s="5">
        <v>871</v>
      </c>
      <c r="D27" s="97" t="s">
        <v>24</v>
      </c>
      <c r="E27" s="97" t="s">
        <v>33</v>
      </c>
      <c r="F27" s="167" t="s">
        <v>199</v>
      </c>
      <c r="G27" s="168"/>
      <c r="H27" s="169">
        <f>H28</f>
        <v>72</v>
      </c>
    </row>
    <row r="28" spans="1:8" ht="31.5">
      <c r="A28" s="5"/>
      <c r="B28" s="111" t="s">
        <v>281</v>
      </c>
      <c r="C28" s="5">
        <v>871</v>
      </c>
      <c r="D28" s="97" t="s">
        <v>24</v>
      </c>
      <c r="E28" s="97" t="s">
        <v>33</v>
      </c>
      <c r="F28" s="167" t="s">
        <v>199</v>
      </c>
      <c r="G28" s="193" t="s">
        <v>290</v>
      </c>
      <c r="H28" s="169">
        <v>72</v>
      </c>
    </row>
    <row r="29" spans="1:8" ht="38.25">
      <c r="A29" s="5"/>
      <c r="B29" s="6" t="s">
        <v>135</v>
      </c>
      <c r="C29" s="5">
        <v>871</v>
      </c>
      <c r="D29" s="2" t="s">
        <v>24</v>
      </c>
      <c r="E29" s="14" t="s">
        <v>136</v>
      </c>
      <c r="F29" s="28"/>
      <c r="G29" s="54"/>
      <c r="H29" s="18">
        <f>H30</f>
        <v>87.7</v>
      </c>
    </row>
    <row r="30" spans="1:8" ht="12.75">
      <c r="A30" s="5"/>
      <c r="B30" s="92" t="s">
        <v>143</v>
      </c>
      <c r="C30" s="5">
        <v>871</v>
      </c>
      <c r="D30" s="3" t="s">
        <v>24</v>
      </c>
      <c r="E30" s="9" t="s">
        <v>136</v>
      </c>
      <c r="F30" s="3" t="s">
        <v>142</v>
      </c>
      <c r="G30" s="54"/>
      <c r="H30" s="18">
        <f>H31</f>
        <v>87.7</v>
      </c>
    </row>
    <row r="31" spans="1:8" ht="48">
      <c r="A31" s="5"/>
      <c r="B31" s="93" t="s">
        <v>144</v>
      </c>
      <c r="C31" s="5">
        <v>871</v>
      </c>
      <c r="D31" s="3" t="s">
        <v>24</v>
      </c>
      <c r="E31" s="9" t="s">
        <v>136</v>
      </c>
      <c r="F31" s="3" t="s">
        <v>134</v>
      </c>
      <c r="G31" s="50"/>
      <c r="H31" s="19">
        <f>H32</f>
        <v>87.7</v>
      </c>
    </row>
    <row r="32" spans="1:8" ht="12.75">
      <c r="A32" s="5"/>
      <c r="B32" s="93" t="s">
        <v>286</v>
      </c>
      <c r="C32" s="5">
        <v>871</v>
      </c>
      <c r="D32" s="3" t="s">
        <v>24</v>
      </c>
      <c r="E32" s="9" t="s">
        <v>136</v>
      </c>
      <c r="F32" s="3" t="s">
        <v>134</v>
      </c>
      <c r="G32" s="50">
        <v>540</v>
      </c>
      <c r="H32" s="19">
        <f>H33+H34</f>
        <v>87.7</v>
      </c>
    </row>
    <row r="33" spans="1:8" ht="12.75">
      <c r="A33" s="5"/>
      <c r="B33" s="21" t="s">
        <v>138</v>
      </c>
      <c r="C33" s="5">
        <v>871</v>
      </c>
      <c r="D33" s="3" t="s">
        <v>24</v>
      </c>
      <c r="E33" s="9" t="s">
        <v>136</v>
      </c>
      <c r="F33" s="28" t="s">
        <v>137</v>
      </c>
      <c r="G33" s="50">
        <v>540</v>
      </c>
      <c r="H33" s="19">
        <v>69.7</v>
      </c>
    </row>
    <row r="34" spans="1:8" ht="12.75">
      <c r="A34" s="5"/>
      <c r="B34" s="21" t="s">
        <v>139</v>
      </c>
      <c r="C34" s="5">
        <v>871</v>
      </c>
      <c r="D34" s="3" t="s">
        <v>24</v>
      </c>
      <c r="E34" s="9" t="s">
        <v>136</v>
      </c>
      <c r="F34" s="28" t="s">
        <v>122</v>
      </c>
      <c r="G34" s="50">
        <v>540</v>
      </c>
      <c r="H34" s="19">
        <v>18</v>
      </c>
    </row>
    <row r="35" spans="1:8" ht="12.75">
      <c r="A35" s="5"/>
      <c r="B35" s="6" t="s">
        <v>2</v>
      </c>
      <c r="C35" s="5">
        <v>871</v>
      </c>
      <c r="D35" s="2" t="s">
        <v>24</v>
      </c>
      <c r="E35" s="2">
        <v>11</v>
      </c>
      <c r="F35" s="2"/>
      <c r="G35" s="49" t="s">
        <v>20</v>
      </c>
      <c r="H35" s="16">
        <f>H36</f>
        <v>10</v>
      </c>
    </row>
    <row r="36" spans="1:8" ht="12.75">
      <c r="A36" s="5"/>
      <c r="B36" s="6" t="s">
        <v>2</v>
      </c>
      <c r="C36" s="5">
        <v>871</v>
      </c>
      <c r="D36" s="2" t="s">
        <v>24</v>
      </c>
      <c r="E36" s="2">
        <v>11</v>
      </c>
      <c r="F36" s="2" t="s">
        <v>4</v>
      </c>
      <c r="G36" s="49"/>
      <c r="H36" s="16">
        <f>H37</f>
        <v>10</v>
      </c>
    </row>
    <row r="37" spans="1:8" ht="12.75">
      <c r="A37" s="5"/>
      <c r="B37" s="7" t="s">
        <v>5</v>
      </c>
      <c r="C37" s="5">
        <v>871</v>
      </c>
      <c r="D37" s="3" t="s">
        <v>24</v>
      </c>
      <c r="E37" s="3">
        <v>11</v>
      </c>
      <c r="F37" s="3" t="s">
        <v>6</v>
      </c>
      <c r="G37" s="50" t="s">
        <v>20</v>
      </c>
      <c r="H37" s="17">
        <f>H38</f>
        <v>10</v>
      </c>
    </row>
    <row r="38" spans="1:8" ht="12.75">
      <c r="A38" s="5"/>
      <c r="B38" s="7" t="s">
        <v>291</v>
      </c>
      <c r="C38" s="5">
        <v>871</v>
      </c>
      <c r="D38" s="3" t="s">
        <v>24</v>
      </c>
      <c r="E38" s="3">
        <v>11</v>
      </c>
      <c r="F38" s="3" t="s">
        <v>6</v>
      </c>
      <c r="G38" s="51" t="s">
        <v>292</v>
      </c>
      <c r="H38" s="17">
        <v>10</v>
      </c>
    </row>
    <row r="39" spans="1:8" ht="12.75">
      <c r="A39" s="5"/>
      <c r="B39" s="6" t="s">
        <v>42</v>
      </c>
      <c r="C39" s="5">
        <v>871</v>
      </c>
      <c r="D39" s="2" t="s">
        <v>24</v>
      </c>
      <c r="E39" s="2">
        <v>13</v>
      </c>
      <c r="F39" s="2"/>
      <c r="G39" s="49"/>
      <c r="H39" s="16">
        <f>H40+H43</f>
        <v>955</v>
      </c>
    </row>
    <row r="40" spans="1:8" ht="38.25">
      <c r="A40" s="5"/>
      <c r="B40" s="83" t="s">
        <v>109</v>
      </c>
      <c r="C40" s="5">
        <v>871</v>
      </c>
      <c r="D40" s="2" t="s">
        <v>24</v>
      </c>
      <c r="E40" s="2">
        <v>13</v>
      </c>
      <c r="F40" s="2" t="s">
        <v>43</v>
      </c>
      <c r="G40" s="170"/>
      <c r="H40" s="16">
        <f>H41</f>
        <v>55</v>
      </c>
    </row>
    <row r="41" spans="1:8" ht="24">
      <c r="A41" s="5"/>
      <c r="B41" s="228" t="s">
        <v>108</v>
      </c>
      <c r="C41" s="5">
        <v>871</v>
      </c>
      <c r="D41" s="3" t="s">
        <v>24</v>
      </c>
      <c r="E41" s="3">
        <v>13</v>
      </c>
      <c r="F41" s="3" t="s">
        <v>44</v>
      </c>
      <c r="G41" s="51"/>
      <c r="H41" s="17">
        <f>H42</f>
        <v>55</v>
      </c>
    </row>
    <row r="42" spans="1:8" ht="31.5">
      <c r="A42" s="5"/>
      <c r="B42" s="112" t="s">
        <v>283</v>
      </c>
      <c r="C42" s="5">
        <v>871</v>
      </c>
      <c r="D42" s="3" t="s">
        <v>24</v>
      </c>
      <c r="E42" s="3">
        <v>13</v>
      </c>
      <c r="F42" s="3" t="s">
        <v>44</v>
      </c>
      <c r="G42" s="51" t="s">
        <v>293</v>
      </c>
      <c r="H42" s="17">
        <v>55</v>
      </c>
    </row>
    <row r="43" spans="1:8" ht="25.5">
      <c r="A43" s="5"/>
      <c r="B43" s="83" t="s">
        <v>294</v>
      </c>
      <c r="C43" s="5">
        <v>871</v>
      </c>
      <c r="D43" s="2" t="s">
        <v>24</v>
      </c>
      <c r="E43" s="2">
        <v>13</v>
      </c>
      <c r="F43" s="2" t="s">
        <v>295</v>
      </c>
      <c r="G43" s="170"/>
      <c r="H43" s="16">
        <f>H44+H46</f>
        <v>900</v>
      </c>
    </row>
    <row r="44" spans="1:8" ht="12.75">
      <c r="A44" s="5"/>
      <c r="B44" s="7" t="s">
        <v>73</v>
      </c>
      <c r="C44" s="5">
        <v>871</v>
      </c>
      <c r="D44" s="3" t="s">
        <v>24</v>
      </c>
      <c r="E44" s="3">
        <v>13</v>
      </c>
      <c r="F44" s="3" t="s">
        <v>72</v>
      </c>
      <c r="G44" s="51"/>
      <c r="H44" s="17">
        <f>H45</f>
        <v>250</v>
      </c>
    </row>
    <row r="45" spans="1:8" ht="31.5">
      <c r="A45" s="5"/>
      <c r="B45" s="112" t="s">
        <v>283</v>
      </c>
      <c r="C45" s="5">
        <v>871</v>
      </c>
      <c r="D45" s="3" t="s">
        <v>24</v>
      </c>
      <c r="E45" s="3">
        <v>13</v>
      </c>
      <c r="F45" s="3" t="s">
        <v>72</v>
      </c>
      <c r="G45" s="51" t="s">
        <v>293</v>
      </c>
      <c r="H45" s="17">
        <v>250</v>
      </c>
    </row>
    <row r="46" spans="1:8" ht="51">
      <c r="A46" s="5"/>
      <c r="B46" s="231" t="s">
        <v>331</v>
      </c>
      <c r="C46" s="5">
        <v>871</v>
      </c>
      <c r="D46" s="3" t="s">
        <v>24</v>
      </c>
      <c r="E46" s="3">
        <v>13</v>
      </c>
      <c r="F46" s="3" t="s">
        <v>330</v>
      </c>
      <c r="G46" s="51"/>
      <c r="H46" s="17">
        <f>H47</f>
        <v>650</v>
      </c>
    </row>
    <row r="47" spans="1:8" ht="51">
      <c r="A47" s="5"/>
      <c r="B47" s="231" t="s">
        <v>333</v>
      </c>
      <c r="C47" s="5">
        <v>871</v>
      </c>
      <c r="D47" s="3" t="s">
        <v>24</v>
      </c>
      <c r="E47" s="3">
        <v>13</v>
      </c>
      <c r="F47" s="3" t="s">
        <v>330</v>
      </c>
      <c r="G47" s="51" t="s">
        <v>332</v>
      </c>
      <c r="H47" s="17">
        <v>650</v>
      </c>
    </row>
    <row r="48" spans="1:8" ht="14.25">
      <c r="A48" s="5"/>
      <c r="B48" s="4" t="s">
        <v>35</v>
      </c>
      <c r="C48" s="5">
        <v>871</v>
      </c>
      <c r="D48" s="2" t="s">
        <v>31</v>
      </c>
      <c r="E48" s="2" t="s">
        <v>21</v>
      </c>
      <c r="F48" s="2" t="s">
        <v>22</v>
      </c>
      <c r="G48" s="49" t="s">
        <v>20</v>
      </c>
      <c r="H48" s="16">
        <f>H49</f>
        <v>150</v>
      </c>
    </row>
    <row r="49" spans="1:8" ht="12.75">
      <c r="A49" s="5"/>
      <c r="B49" s="15" t="s">
        <v>7</v>
      </c>
      <c r="C49" s="5">
        <v>871</v>
      </c>
      <c r="D49" s="3" t="s">
        <v>31</v>
      </c>
      <c r="E49" s="9" t="s">
        <v>25</v>
      </c>
      <c r="F49" s="3" t="s">
        <v>22</v>
      </c>
      <c r="G49" s="50" t="s">
        <v>20</v>
      </c>
      <c r="H49" s="17">
        <f>H50</f>
        <v>150</v>
      </c>
    </row>
    <row r="50" spans="1:8" ht="12.75">
      <c r="A50" s="5"/>
      <c r="B50" s="15" t="s">
        <v>9</v>
      </c>
      <c r="C50" s="5">
        <v>871</v>
      </c>
      <c r="D50" s="3" t="s">
        <v>31</v>
      </c>
      <c r="E50" s="9" t="s">
        <v>25</v>
      </c>
      <c r="F50" s="3" t="s">
        <v>10</v>
      </c>
      <c r="G50" s="50"/>
      <c r="H50" s="17">
        <f>H51</f>
        <v>150</v>
      </c>
    </row>
    <row r="51" spans="1:8" ht="25.5">
      <c r="A51" s="5"/>
      <c r="B51" s="7" t="s">
        <v>3</v>
      </c>
      <c r="C51" s="5">
        <v>871</v>
      </c>
      <c r="D51" s="3" t="s">
        <v>31</v>
      </c>
      <c r="E51" s="9" t="s">
        <v>25</v>
      </c>
      <c r="F51" s="3" t="s">
        <v>8</v>
      </c>
      <c r="G51" s="50" t="s">
        <v>20</v>
      </c>
      <c r="H51" s="17">
        <f>H52</f>
        <v>150</v>
      </c>
    </row>
    <row r="52" spans="1:8" ht="15">
      <c r="A52" s="5"/>
      <c r="B52" s="157" t="s">
        <v>280</v>
      </c>
      <c r="C52" s="5">
        <v>871</v>
      </c>
      <c r="D52" s="3" t="s">
        <v>31</v>
      </c>
      <c r="E52" s="9" t="s">
        <v>25</v>
      </c>
      <c r="F52" s="3" t="s">
        <v>8</v>
      </c>
      <c r="G52" s="50">
        <v>121</v>
      </c>
      <c r="H52" s="19">
        <v>150</v>
      </c>
    </row>
    <row r="53" spans="1:8" ht="14.25">
      <c r="A53" s="5"/>
      <c r="B53" s="4" t="s">
        <v>119</v>
      </c>
      <c r="C53" s="5">
        <v>871</v>
      </c>
      <c r="D53" s="14" t="s">
        <v>25</v>
      </c>
      <c r="E53" s="2" t="s">
        <v>21</v>
      </c>
      <c r="F53" s="2" t="s">
        <v>22</v>
      </c>
      <c r="G53" s="34"/>
      <c r="H53" s="96">
        <f>H54+H58</f>
        <v>55</v>
      </c>
    </row>
    <row r="54" spans="1:8" ht="25.5">
      <c r="A54" s="5"/>
      <c r="B54" s="83" t="s">
        <v>121</v>
      </c>
      <c r="C54" s="5">
        <v>871</v>
      </c>
      <c r="D54" s="84" t="s">
        <v>25</v>
      </c>
      <c r="E54" s="84" t="s">
        <v>77</v>
      </c>
      <c r="F54" s="2"/>
      <c r="G54" s="2"/>
      <c r="H54" s="96">
        <f>H55</f>
        <v>25</v>
      </c>
    </row>
    <row r="55" spans="1:8" ht="12.75">
      <c r="A55" s="5"/>
      <c r="B55" s="92" t="s">
        <v>143</v>
      </c>
      <c r="C55" s="5">
        <v>871</v>
      </c>
      <c r="D55" s="85" t="s">
        <v>25</v>
      </c>
      <c r="E55" s="85" t="s">
        <v>77</v>
      </c>
      <c r="F55" s="3" t="s">
        <v>142</v>
      </c>
      <c r="G55" s="3"/>
      <c r="H55" s="95">
        <f>H56</f>
        <v>25</v>
      </c>
    </row>
    <row r="56" spans="1:8" ht="48">
      <c r="A56" s="5"/>
      <c r="B56" s="93" t="s">
        <v>144</v>
      </c>
      <c r="C56" s="5">
        <v>871</v>
      </c>
      <c r="D56" s="85" t="s">
        <v>25</v>
      </c>
      <c r="E56" s="85" t="s">
        <v>77</v>
      </c>
      <c r="F56" s="3" t="s">
        <v>134</v>
      </c>
      <c r="G56" s="3"/>
      <c r="H56" s="95">
        <f>H57</f>
        <v>25</v>
      </c>
    </row>
    <row r="57" spans="1:8" ht="24">
      <c r="A57" s="5"/>
      <c r="B57" s="46" t="s">
        <v>63</v>
      </c>
      <c r="C57" s="5">
        <v>871</v>
      </c>
      <c r="D57" s="85" t="s">
        <v>25</v>
      </c>
      <c r="E57" s="85" t="s">
        <v>77</v>
      </c>
      <c r="F57" s="28" t="s">
        <v>64</v>
      </c>
      <c r="G57" s="54" t="s">
        <v>287</v>
      </c>
      <c r="H57" s="95">
        <v>25</v>
      </c>
    </row>
    <row r="58" spans="1:8" ht="12.75">
      <c r="A58" s="5"/>
      <c r="B58" s="83" t="s">
        <v>87</v>
      </c>
      <c r="C58" s="5">
        <v>871</v>
      </c>
      <c r="D58" s="84" t="s">
        <v>25</v>
      </c>
      <c r="E58" s="84" t="s">
        <v>75</v>
      </c>
      <c r="F58" s="2"/>
      <c r="G58" s="2"/>
      <c r="H58" s="96">
        <f>H59</f>
        <v>30</v>
      </c>
    </row>
    <row r="59" spans="1:8" ht="12.75">
      <c r="A59" s="5"/>
      <c r="B59" s="15" t="s">
        <v>120</v>
      </c>
      <c r="C59" s="5">
        <v>871</v>
      </c>
      <c r="D59" s="9" t="s">
        <v>25</v>
      </c>
      <c r="E59" s="9" t="s">
        <v>75</v>
      </c>
      <c r="F59" s="3" t="s">
        <v>88</v>
      </c>
      <c r="G59" s="34"/>
      <c r="H59" s="95">
        <f>H60</f>
        <v>30</v>
      </c>
    </row>
    <row r="60" spans="1:8" ht="47.25">
      <c r="A60" s="5"/>
      <c r="B60" s="110" t="s">
        <v>186</v>
      </c>
      <c r="C60" s="5">
        <v>871</v>
      </c>
      <c r="D60" s="172" t="s">
        <v>25</v>
      </c>
      <c r="E60" s="172" t="s">
        <v>75</v>
      </c>
      <c r="F60" s="97" t="s">
        <v>184</v>
      </c>
      <c r="G60" s="173"/>
      <c r="H60" s="174">
        <f>H61</f>
        <v>30</v>
      </c>
    </row>
    <row r="61" spans="1:8" ht="31.5">
      <c r="A61" s="5"/>
      <c r="B61" s="111" t="s">
        <v>283</v>
      </c>
      <c r="C61" s="5">
        <v>871</v>
      </c>
      <c r="D61" s="172" t="s">
        <v>25</v>
      </c>
      <c r="E61" s="172" t="s">
        <v>75</v>
      </c>
      <c r="F61" s="97" t="s">
        <v>184</v>
      </c>
      <c r="G61" s="175">
        <v>244</v>
      </c>
      <c r="H61" s="174">
        <v>30</v>
      </c>
    </row>
    <row r="62" spans="1:8" ht="12.75">
      <c r="A62" s="5"/>
      <c r="B62" s="13" t="s">
        <v>140</v>
      </c>
      <c r="C62" s="5">
        <v>871</v>
      </c>
      <c r="D62" s="14" t="s">
        <v>33</v>
      </c>
      <c r="E62" s="14"/>
      <c r="F62" s="2"/>
      <c r="G62" s="91"/>
      <c r="H62" s="96">
        <f>H63+H70</f>
        <v>1289.1000000000001</v>
      </c>
    </row>
    <row r="63" spans="1:8" ht="12.75">
      <c r="A63" s="5"/>
      <c r="B63" s="6" t="s">
        <v>141</v>
      </c>
      <c r="C63" s="5">
        <v>871</v>
      </c>
      <c r="D63" s="14" t="s">
        <v>33</v>
      </c>
      <c r="E63" s="14" t="s">
        <v>77</v>
      </c>
      <c r="F63" s="2"/>
      <c r="G63" s="91"/>
      <c r="H63" s="96">
        <f>H64+H67</f>
        <v>1276.7</v>
      </c>
    </row>
    <row r="64" spans="1:8" ht="12.75">
      <c r="A64" s="5"/>
      <c r="B64" s="15" t="s">
        <v>120</v>
      </c>
      <c r="C64" s="5">
        <v>871</v>
      </c>
      <c r="D64" s="9" t="s">
        <v>33</v>
      </c>
      <c r="E64" s="9" t="s">
        <v>77</v>
      </c>
      <c r="F64" s="3" t="s">
        <v>88</v>
      </c>
      <c r="G64" s="176"/>
      <c r="H64" s="96">
        <f>H65</f>
        <v>972.7</v>
      </c>
    </row>
    <row r="65" spans="1:8" ht="78.75">
      <c r="A65" s="5"/>
      <c r="B65" s="110" t="s">
        <v>187</v>
      </c>
      <c r="C65" s="5">
        <v>871</v>
      </c>
      <c r="D65" s="9" t="s">
        <v>33</v>
      </c>
      <c r="E65" s="9" t="s">
        <v>77</v>
      </c>
      <c r="F65" s="108" t="s">
        <v>188</v>
      </c>
      <c r="G65" s="176"/>
      <c r="H65" s="96">
        <f>H66</f>
        <v>972.7</v>
      </c>
    </row>
    <row r="66" spans="1:8" ht="31.5">
      <c r="A66" s="5"/>
      <c r="B66" s="112" t="s">
        <v>282</v>
      </c>
      <c r="C66" s="5">
        <v>871</v>
      </c>
      <c r="D66" s="9" t="s">
        <v>33</v>
      </c>
      <c r="E66" s="9" t="s">
        <v>77</v>
      </c>
      <c r="F66" s="108" t="s">
        <v>188</v>
      </c>
      <c r="G66" s="50">
        <v>243</v>
      </c>
      <c r="H66" s="95">
        <v>972.7</v>
      </c>
    </row>
    <row r="67" spans="1:8" ht="15.75">
      <c r="A67" s="5"/>
      <c r="B67" s="111" t="s">
        <v>296</v>
      </c>
      <c r="C67" s="5">
        <v>871</v>
      </c>
      <c r="D67" s="172" t="s">
        <v>33</v>
      </c>
      <c r="E67" s="172" t="s">
        <v>77</v>
      </c>
      <c r="F67" s="177" t="s">
        <v>297</v>
      </c>
      <c r="G67" s="178"/>
      <c r="H67" s="174">
        <f>H68</f>
        <v>304</v>
      </c>
    </row>
    <row r="68" spans="1:8" ht="78.75">
      <c r="A68" s="5"/>
      <c r="B68" s="111" t="s">
        <v>298</v>
      </c>
      <c r="C68" s="5">
        <v>871</v>
      </c>
      <c r="D68" s="172" t="s">
        <v>33</v>
      </c>
      <c r="E68" s="172" t="s">
        <v>77</v>
      </c>
      <c r="F68" s="177" t="s">
        <v>299</v>
      </c>
      <c r="G68" s="178"/>
      <c r="H68" s="174">
        <f>H69</f>
        <v>304</v>
      </c>
    </row>
    <row r="69" spans="1:8" ht="31.5">
      <c r="A69" s="5"/>
      <c r="B69" s="112" t="s">
        <v>283</v>
      </c>
      <c r="C69" s="5">
        <v>871</v>
      </c>
      <c r="D69" s="9" t="s">
        <v>33</v>
      </c>
      <c r="E69" s="9" t="s">
        <v>77</v>
      </c>
      <c r="F69" s="108" t="s">
        <v>299</v>
      </c>
      <c r="G69" s="50">
        <v>244</v>
      </c>
      <c r="H69" s="95">
        <v>304</v>
      </c>
    </row>
    <row r="70" spans="1:8" ht="12.75">
      <c r="A70" s="5"/>
      <c r="B70" s="232" t="s">
        <v>335</v>
      </c>
      <c r="C70" s="234">
        <v>871</v>
      </c>
      <c r="D70" s="233" t="s">
        <v>33</v>
      </c>
      <c r="E70" s="233" t="s">
        <v>336</v>
      </c>
      <c r="F70" s="192"/>
      <c r="G70" s="49"/>
      <c r="H70" s="96">
        <f>H71</f>
        <v>12.4</v>
      </c>
    </row>
    <row r="71" spans="1:8" ht="60">
      <c r="A71" s="5"/>
      <c r="B71" s="93" t="s">
        <v>337</v>
      </c>
      <c r="C71" s="230">
        <v>871</v>
      </c>
      <c r="D71" s="9" t="s">
        <v>33</v>
      </c>
      <c r="E71" s="9" t="s">
        <v>336</v>
      </c>
      <c r="F71" s="108" t="s">
        <v>338</v>
      </c>
      <c r="G71" s="50"/>
      <c r="H71" s="95">
        <f>H72</f>
        <v>12.4</v>
      </c>
    </row>
    <row r="72" spans="1:8" ht="12.75">
      <c r="A72" s="5"/>
      <c r="B72" s="93" t="s">
        <v>286</v>
      </c>
      <c r="C72" s="230">
        <v>871</v>
      </c>
      <c r="D72" s="9" t="s">
        <v>33</v>
      </c>
      <c r="E72" s="9" t="s">
        <v>336</v>
      </c>
      <c r="F72" s="108" t="s">
        <v>338</v>
      </c>
      <c r="G72" s="50">
        <v>540</v>
      </c>
      <c r="H72" s="95">
        <v>12.4</v>
      </c>
    </row>
    <row r="73" spans="1:8" ht="14.25">
      <c r="A73" s="5"/>
      <c r="B73" s="4" t="s">
        <v>36</v>
      </c>
      <c r="C73" s="5">
        <v>871</v>
      </c>
      <c r="D73" s="2" t="s">
        <v>34</v>
      </c>
      <c r="E73" s="2" t="s">
        <v>21</v>
      </c>
      <c r="F73" s="2" t="s">
        <v>22</v>
      </c>
      <c r="G73" s="49" t="s">
        <v>20</v>
      </c>
      <c r="H73" s="179">
        <f>H74+H82+H88+H98</f>
        <v>6063.8</v>
      </c>
    </row>
    <row r="74" spans="1:8" ht="12.75">
      <c r="A74" s="5"/>
      <c r="B74" s="13" t="s">
        <v>37</v>
      </c>
      <c r="C74" s="5">
        <v>871</v>
      </c>
      <c r="D74" s="2" t="s">
        <v>34</v>
      </c>
      <c r="E74" s="2" t="s">
        <v>24</v>
      </c>
      <c r="F74" s="2" t="s">
        <v>22</v>
      </c>
      <c r="G74" s="49" t="s">
        <v>20</v>
      </c>
      <c r="H74" s="16">
        <f>H75+H80</f>
        <v>2326.3</v>
      </c>
    </row>
    <row r="75" spans="1:8" ht="12.75">
      <c r="A75" s="5"/>
      <c r="B75" s="15" t="s">
        <v>120</v>
      </c>
      <c r="C75" s="5">
        <v>871</v>
      </c>
      <c r="D75" s="3" t="s">
        <v>34</v>
      </c>
      <c r="E75" s="3" t="s">
        <v>24</v>
      </c>
      <c r="F75" s="9" t="s">
        <v>88</v>
      </c>
      <c r="G75" s="50" t="s">
        <v>20</v>
      </c>
      <c r="H75" s="17">
        <f>H76+H78</f>
        <v>460</v>
      </c>
    </row>
    <row r="76" spans="1:8" ht="47.25">
      <c r="A76" s="5"/>
      <c r="B76" s="110" t="s">
        <v>189</v>
      </c>
      <c r="C76" s="5">
        <v>871</v>
      </c>
      <c r="D76" s="97" t="s">
        <v>34</v>
      </c>
      <c r="E76" s="97" t="s">
        <v>24</v>
      </c>
      <c r="F76" s="97" t="s">
        <v>191</v>
      </c>
      <c r="G76" s="173"/>
      <c r="H76" s="174">
        <f>H77</f>
        <v>310</v>
      </c>
    </row>
    <row r="77" spans="1:8" ht="31.5">
      <c r="A77" s="5"/>
      <c r="B77" s="111" t="s">
        <v>282</v>
      </c>
      <c r="C77" s="5">
        <v>871</v>
      </c>
      <c r="D77" s="97" t="s">
        <v>34</v>
      </c>
      <c r="E77" s="97" t="s">
        <v>24</v>
      </c>
      <c r="F77" s="97" t="s">
        <v>191</v>
      </c>
      <c r="G77" s="175">
        <v>243</v>
      </c>
      <c r="H77" s="174">
        <v>310</v>
      </c>
    </row>
    <row r="78" spans="1:8" ht="63">
      <c r="A78" s="5"/>
      <c r="B78" s="111" t="s">
        <v>307</v>
      </c>
      <c r="C78" s="5">
        <v>871</v>
      </c>
      <c r="D78" s="97" t="s">
        <v>34</v>
      </c>
      <c r="E78" s="97" t="s">
        <v>24</v>
      </c>
      <c r="F78" s="97" t="s">
        <v>193</v>
      </c>
      <c r="G78" s="173"/>
      <c r="H78" s="174">
        <f>H79</f>
        <v>150</v>
      </c>
    </row>
    <row r="79" spans="1:8" ht="31.5">
      <c r="A79" s="5"/>
      <c r="B79" s="112" t="s">
        <v>283</v>
      </c>
      <c r="C79" s="5">
        <v>871</v>
      </c>
      <c r="D79" s="97" t="s">
        <v>34</v>
      </c>
      <c r="E79" s="97" t="s">
        <v>24</v>
      </c>
      <c r="F79" s="97" t="s">
        <v>193</v>
      </c>
      <c r="G79" s="175">
        <v>244</v>
      </c>
      <c r="H79" s="174">
        <v>150</v>
      </c>
    </row>
    <row r="80" spans="1:8" ht="38.25">
      <c r="A80" s="5"/>
      <c r="B80" s="199" t="s">
        <v>308</v>
      </c>
      <c r="C80" s="5">
        <v>871</v>
      </c>
      <c r="D80" s="97" t="s">
        <v>34</v>
      </c>
      <c r="E80" s="97" t="s">
        <v>24</v>
      </c>
      <c r="F80" s="97" t="s">
        <v>309</v>
      </c>
      <c r="G80" s="175"/>
      <c r="H80" s="174">
        <f>H81</f>
        <v>1866.3</v>
      </c>
    </row>
    <row r="81" spans="1:8" ht="38.25">
      <c r="A81" s="5"/>
      <c r="B81" s="6" t="s">
        <v>310</v>
      </c>
      <c r="C81" s="5">
        <v>871</v>
      </c>
      <c r="D81" s="97" t="s">
        <v>34</v>
      </c>
      <c r="E81" s="97" t="s">
        <v>24</v>
      </c>
      <c r="F81" s="97" t="s">
        <v>311</v>
      </c>
      <c r="G81" s="175">
        <v>456</v>
      </c>
      <c r="H81" s="174">
        <v>1866.3</v>
      </c>
    </row>
    <row r="82" spans="1:8" ht="12.75">
      <c r="A82" s="5"/>
      <c r="B82" s="6" t="s">
        <v>13</v>
      </c>
      <c r="C82" s="5">
        <v>871</v>
      </c>
      <c r="D82" s="2" t="s">
        <v>34</v>
      </c>
      <c r="E82" s="14" t="s">
        <v>31</v>
      </c>
      <c r="F82" s="2"/>
      <c r="G82" s="49"/>
      <c r="H82" s="16">
        <f>H83</f>
        <v>340</v>
      </c>
    </row>
    <row r="83" spans="1:8" ht="12.75">
      <c r="A83" s="5"/>
      <c r="B83" s="7" t="s">
        <v>300</v>
      </c>
      <c r="C83" s="5">
        <v>871</v>
      </c>
      <c r="D83" s="3" t="s">
        <v>34</v>
      </c>
      <c r="E83" s="9" t="s">
        <v>31</v>
      </c>
      <c r="F83" s="3" t="s">
        <v>88</v>
      </c>
      <c r="G83" s="3"/>
      <c r="H83" s="20">
        <f>H84+H86</f>
        <v>340</v>
      </c>
    </row>
    <row r="84" spans="1:8" ht="63">
      <c r="A84" s="5"/>
      <c r="B84" s="110" t="s">
        <v>194</v>
      </c>
      <c r="C84" s="5">
        <v>871</v>
      </c>
      <c r="D84" s="97" t="s">
        <v>34</v>
      </c>
      <c r="E84" s="172" t="s">
        <v>31</v>
      </c>
      <c r="F84" s="97" t="s">
        <v>195</v>
      </c>
      <c r="G84" s="172"/>
      <c r="H84" s="180">
        <f>H85</f>
        <v>140</v>
      </c>
    </row>
    <row r="85" spans="1:8" ht="31.5">
      <c r="A85" s="5"/>
      <c r="B85" s="111" t="s">
        <v>283</v>
      </c>
      <c r="C85" s="5">
        <v>871</v>
      </c>
      <c r="D85" s="97" t="s">
        <v>34</v>
      </c>
      <c r="E85" s="172" t="s">
        <v>31</v>
      </c>
      <c r="F85" s="97" t="s">
        <v>195</v>
      </c>
      <c r="G85" s="175">
        <v>244</v>
      </c>
      <c r="H85" s="180">
        <v>140</v>
      </c>
    </row>
    <row r="86" spans="1:8" ht="47.25">
      <c r="A86" s="5"/>
      <c r="B86" s="111" t="s">
        <v>334</v>
      </c>
      <c r="C86" s="5">
        <v>871</v>
      </c>
      <c r="D86" s="3" t="s">
        <v>34</v>
      </c>
      <c r="E86" s="3" t="s">
        <v>25</v>
      </c>
      <c r="F86" s="97" t="s">
        <v>204</v>
      </c>
      <c r="G86" s="175"/>
      <c r="H86" s="180">
        <f>H87</f>
        <v>200</v>
      </c>
    </row>
    <row r="87" spans="1:8" ht="31.5">
      <c r="A87" s="5"/>
      <c r="B87" s="111" t="s">
        <v>283</v>
      </c>
      <c r="C87" s="5">
        <v>871</v>
      </c>
      <c r="D87" s="3" t="s">
        <v>34</v>
      </c>
      <c r="E87" s="3" t="s">
        <v>25</v>
      </c>
      <c r="F87" s="97" t="s">
        <v>204</v>
      </c>
      <c r="G87" s="175">
        <v>244</v>
      </c>
      <c r="H87" s="180">
        <v>200</v>
      </c>
    </row>
    <row r="88" spans="1:8" ht="12.75">
      <c r="A88" s="5"/>
      <c r="B88" s="13" t="s">
        <v>14</v>
      </c>
      <c r="C88" s="5">
        <v>871</v>
      </c>
      <c r="D88" s="2" t="s">
        <v>34</v>
      </c>
      <c r="E88" s="2" t="s">
        <v>25</v>
      </c>
      <c r="F88" s="2" t="s">
        <v>22</v>
      </c>
      <c r="G88" s="49" t="s">
        <v>20</v>
      </c>
      <c r="H88" s="16">
        <f>H89</f>
        <v>2753.2</v>
      </c>
    </row>
    <row r="89" spans="1:8" ht="12.75">
      <c r="A89" s="5"/>
      <c r="B89" s="15" t="s">
        <v>120</v>
      </c>
      <c r="C89" s="5">
        <v>871</v>
      </c>
      <c r="D89" s="3" t="s">
        <v>34</v>
      </c>
      <c r="E89" s="3" t="s">
        <v>25</v>
      </c>
      <c r="F89" s="3" t="s">
        <v>88</v>
      </c>
      <c r="G89" s="50" t="s">
        <v>20</v>
      </c>
      <c r="H89" s="17">
        <f>H90+H92+H94+H96</f>
        <v>2753.2</v>
      </c>
    </row>
    <row r="90" spans="1:8" ht="47.25">
      <c r="A90" s="5"/>
      <c r="B90" s="110" t="s">
        <v>185</v>
      </c>
      <c r="C90" s="5">
        <v>871</v>
      </c>
      <c r="D90" s="3" t="s">
        <v>34</v>
      </c>
      <c r="E90" s="3" t="s">
        <v>25</v>
      </c>
      <c r="F90" s="177" t="s">
        <v>183</v>
      </c>
      <c r="G90" s="178"/>
      <c r="H90" s="181">
        <f>H91</f>
        <v>1600</v>
      </c>
    </row>
    <row r="91" spans="1:8" ht="31.5">
      <c r="A91" s="5"/>
      <c r="B91" s="111" t="s">
        <v>283</v>
      </c>
      <c r="C91" s="5">
        <v>871</v>
      </c>
      <c r="D91" s="3" t="s">
        <v>34</v>
      </c>
      <c r="E91" s="3" t="s">
        <v>25</v>
      </c>
      <c r="F91" s="177" t="s">
        <v>183</v>
      </c>
      <c r="G91" s="175">
        <v>244</v>
      </c>
      <c r="H91" s="174">
        <v>1600</v>
      </c>
    </row>
    <row r="92" spans="1:8" ht="47.25">
      <c r="A92" s="5"/>
      <c r="B92" s="112" t="s">
        <v>203</v>
      </c>
      <c r="C92" s="5">
        <v>871</v>
      </c>
      <c r="D92" s="3" t="s">
        <v>34</v>
      </c>
      <c r="E92" s="3" t="s">
        <v>25</v>
      </c>
      <c r="F92" s="97" t="s">
        <v>196</v>
      </c>
      <c r="G92" s="175"/>
      <c r="H92" s="180">
        <f>H93</f>
        <v>50</v>
      </c>
    </row>
    <row r="93" spans="1:8" ht="31.5">
      <c r="A93" s="5"/>
      <c r="B93" s="111" t="s">
        <v>283</v>
      </c>
      <c r="C93" s="5">
        <v>871</v>
      </c>
      <c r="D93" s="3" t="s">
        <v>34</v>
      </c>
      <c r="E93" s="3" t="s">
        <v>25</v>
      </c>
      <c r="F93" s="97" t="s">
        <v>196</v>
      </c>
      <c r="G93" s="175">
        <v>244</v>
      </c>
      <c r="H93" s="180">
        <v>50</v>
      </c>
    </row>
    <row r="94" spans="1:8" ht="63">
      <c r="A94" s="5"/>
      <c r="B94" s="111" t="s">
        <v>201</v>
      </c>
      <c r="C94" s="5">
        <v>871</v>
      </c>
      <c r="D94" s="3" t="s">
        <v>34</v>
      </c>
      <c r="E94" s="3" t="s">
        <v>25</v>
      </c>
      <c r="F94" s="97" t="s">
        <v>202</v>
      </c>
      <c r="G94" s="175"/>
      <c r="H94" s="180">
        <f>H95</f>
        <v>483.2</v>
      </c>
    </row>
    <row r="95" spans="1:8" ht="31.5">
      <c r="A95" s="5"/>
      <c r="B95" s="111" t="s">
        <v>283</v>
      </c>
      <c r="C95" s="5">
        <v>871</v>
      </c>
      <c r="D95" s="3" t="s">
        <v>34</v>
      </c>
      <c r="E95" s="3" t="s">
        <v>25</v>
      </c>
      <c r="F95" s="97" t="s">
        <v>202</v>
      </c>
      <c r="G95" s="175">
        <v>244</v>
      </c>
      <c r="H95" s="180">
        <v>483.2</v>
      </c>
    </row>
    <row r="96" spans="1:8" ht="78.75">
      <c r="A96" s="5"/>
      <c r="B96" s="111" t="s">
        <v>198</v>
      </c>
      <c r="C96" s="5">
        <v>871</v>
      </c>
      <c r="D96" s="3" t="s">
        <v>34</v>
      </c>
      <c r="E96" s="3" t="s">
        <v>25</v>
      </c>
      <c r="F96" s="108" t="s">
        <v>200</v>
      </c>
      <c r="G96" s="175"/>
      <c r="H96" s="180">
        <f>H97</f>
        <v>620</v>
      </c>
    </row>
    <row r="97" spans="1:8" ht="31.5">
      <c r="A97" s="5"/>
      <c r="B97" s="111" t="s">
        <v>283</v>
      </c>
      <c r="C97" s="5">
        <v>871</v>
      </c>
      <c r="D97" s="3" t="s">
        <v>34</v>
      </c>
      <c r="E97" s="3" t="s">
        <v>25</v>
      </c>
      <c r="F97" s="108" t="s">
        <v>200</v>
      </c>
      <c r="G97" s="175">
        <v>244</v>
      </c>
      <c r="H97" s="180">
        <v>620</v>
      </c>
    </row>
    <row r="98" spans="1:8" ht="25.5">
      <c r="A98" s="5"/>
      <c r="B98" s="13" t="s">
        <v>312</v>
      </c>
      <c r="C98" s="5">
        <v>871</v>
      </c>
      <c r="D98" s="2" t="s">
        <v>34</v>
      </c>
      <c r="E98" s="2" t="s">
        <v>34</v>
      </c>
      <c r="F98" s="2"/>
      <c r="G98" s="49"/>
      <c r="H98" s="16">
        <f>H99</f>
        <v>644.3</v>
      </c>
    </row>
    <row r="99" spans="1:8" ht="31.5">
      <c r="A99" s="5"/>
      <c r="B99" s="111" t="s">
        <v>46</v>
      </c>
      <c r="C99" s="5">
        <v>871</v>
      </c>
      <c r="D99" s="9" t="s">
        <v>34</v>
      </c>
      <c r="E99" s="9" t="s">
        <v>34</v>
      </c>
      <c r="F99" s="108" t="s">
        <v>313</v>
      </c>
      <c r="G99" s="175"/>
      <c r="H99" s="180">
        <f>SUM(H100:H103)</f>
        <v>644.3</v>
      </c>
    </row>
    <row r="100" spans="1:8" ht="15">
      <c r="A100" s="5"/>
      <c r="B100" s="157" t="s">
        <v>280</v>
      </c>
      <c r="C100" s="5">
        <v>871</v>
      </c>
      <c r="D100" s="9" t="s">
        <v>34</v>
      </c>
      <c r="E100" s="9" t="s">
        <v>34</v>
      </c>
      <c r="F100" s="108" t="s">
        <v>313</v>
      </c>
      <c r="G100" s="50">
        <v>111</v>
      </c>
      <c r="H100" s="180">
        <v>495.3</v>
      </c>
    </row>
    <row r="101" spans="1:8" ht="31.5">
      <c r="A101" s="5"/>
      <c r="B101" s="112" t="s">
        <v>281</v>
      </c>
      <c r="C101" s="5">
        <v>871</v>
      </c>
      <c r="D101" s="9" t="s">
        <v>34</v>
      </c>
      <c r="E101" s="9" t="s">
        <v>34</v>
      </c>
      <c r="F101" s="108" t="s">
        <v>313</v>
      </c>
      <c r="G101" s="50">
        <v>242</v>
      </c>
      <c r="H101" s="180">
        <v>52.1</v>
      </c>
    </row>
    <row r="102" spans="1:8" ht="31.5">
      <c r="A102" s="5"/>
      <c r="B102" s="112" t="s">
        <v>283</v>
      </c>
      <c r="C102" s="5">
        <v>871</v>
      </c>
      <c r="D102" s="9" t="s">
        <v>34</v>
      </c>
      <c r="E102" s="9" t="s">
        <v>34</v>
      </c>
      <c r="F102" s="108" t="s">
        <v>313</v>
      </c>
      <c r="G102" s="50">
        <v>244</v>
      </c>
      <c r="H102" s="180">
        <v>94.9</v>
      </c>
    </row>
    <row r="103" spans="1:8" ht="31.5">
      <c r="A103" s="5"/>
      <c r="B103" s="112" t="s">
        <v>284</v>
      </c>
      <c r="C103" s="5">
        <v>871</v>
      </c>
      <c r="D103" s="9" t="s">
        <v>34</v>
      </c>
      <c r="E103" s="9" t="s">
        <v>34</v>
      </c>
      <c r="F103" s="108" t="s">
        <v>313</v>
      </c>
      <c r="G103" s="50">
        <v>851</v>
      </c>
      <c r="H103" s="180">
        <v>2</v>
      </c>
    </row>
    <row r="104" spans="1:8" ht="14.25">
      <c r="A104" s="5"/>
      <c r="B104" s="4" t="s">
        <v>146</v>
      </c>
      <c r="C104" s="5">
        <v>871</v>
      </c>
      <c r="D104" s="25" t="s">
        <v>38</v>
      </c>
      <c r="E104" s="25"/>
      <c r="F104" s="24"/>
      <c r="G104" s="24"/>
      <c r="H104" s="60">
        <f>H105</f>
        <v>60</v>
      </c>
    </row>
    <row r="105" spans="1:8" ht="25.5">
      <c r="A105" s="5"/>
      <c r="B105" s="229" t="s">
        <v>114</v>
      </c>
      <c r="C105" s="5">
        <v>871</v>
      </c>
      <c r="D105" s="14" t="s">
        <v>38</v>
      </c>
      <c r="E105" s="14" t="s">
        <v>34</v>
      </c>
      <c r="F105" s="2"/>
      <c r="G105" s="49"/>
      <c r="H105" s="16">
        <f>H106</f>
        <v>60</v>
      </c>
    </row>
    <row r="106" spans="1:8" ht="12.75">
      <c r="A106" s="5"/>
      <c r="B106" s="15" t="s">
        <v>113</v>
      </c>
      <c r="C106" s="5">
        <v>871</v>
      </c>
      <c r="D106" s="22" t="s">
        <v>11</v>
      </c>
      <c r="E106" s="22" t="s">
        <v>34</v>
      </c>
      <c r="F106" s="23" t="s">
        <v>111</v>
      </c>
      <c r="G106" s="49"/>
      <c r="H106" s="16">
        <f>H107</f>
        <v>60</v>
      </c>
    </row>
    <row r="107" spans="1:8" ht="12.75">
      <c r="A107" s="5"/>
      <c r="B107" s="75" t="s">
        <v>112</v>
      </c>
      <c r="C107" s="5">
        <v>871</v>
      </c>
      <c r="D107" s="22" t="s">
        <v>11</v>
      </c>
      <c r="E107" s="22" t="s">
        <v>34</v>
      </c>
      <c r="F107" s="23" t="s">
        <v>110</v>
      </c>
      <c r="G107" s="52"/>
      <c r="H107" s="17">
        <f>H108</f>
        <v>60</v>
      </c>
    </row>
    <row r="108" spans="1:8" ht="31.5">
      <c r="A108" s="5"/>
      <c r="B108" s="112" t="s">
        <v>283</v>
      </c>
      <c r="C108" s="5">
        <v>871</v>
      </c>
      <c r="D108" s="22" t="s">
        <v>11</v>
      </c>
      <c r="E108" s="22" t="s">
        <v>34</v>
      </c>
      <c r="F108" s="23" t="s">
        <v>110</v>
      </c>
      <c r="G108" s="51" t="s">
        <v>293</v>
      </c>
      <c r="H108" s="17">
        <v>60</v>
      </c>
    </row>
    <row r="109" spans="1:8" ht="14.25">
      <c r="A109" s="5"/>
      <c r="B109" s="4" t="s">
        <v>301</v>
      </c>
      <c r="C109" s="5">
        <v>871</v>
      </c>
      <c r="D109" s="25" t="s">
        <v>39</v>
      </c>
      <c r="E109" s="25"/>
      <c r="F109" s="24"/>
      <c r="G109" s="53"/>
      <c r="H109" s="16">
        <f>H110+H136</f>
        <v>2392.4999999999995</v>
      </c>
    </row>
    <row r="110" spans="1:8" ht="12.75">
      <c r="A110" s="5"/>
      <c r="B110" s="6" t="s">
        <v>40</v>
      </c>
      <c r="C110" s="5">
        <v>871</v>
      </c>
      <c r="D110" s="2" t="s">
        <v>39</v>
      </c>
      <c r="E110" s="2" t="s">
        <v>24</v>
      </c>
      <c r="F110" s="2" t="s">
        <v>22</v>
      </c>
      <c r="G110" s="49" t="s">
        <v>20</v>
      </c>
      <c r="H110" s="16">
        <f>H111+H117+H120+H122+H124+H130+H134</f>
        <v>2382.4999999999995</v>
      </c>
    </row>
    <row r="111" spans="1:8" ht="25.5">
      <c r="A111" s="5"/>
      <c r="B111" s="6" t="s">
        <v>41</v>
      </c>
      <c r="C111" s="5">
        <v>871</v>
      </c>
      <c r="D111" s="2" t="s">
        <v>39</v>
      </c>
      <c r="E111" s="2" t="s">
        <v>24</v>
      </c>
      <c r="F111" s="2" t="s">
        <v>12</v>
      </c>
      <c r="G111" s="49"/>
      <c r="H111" s="16">
        <f>H112</f>
        <v>1520.3</v>
      </c>
    </row>
    <row r="112" spans="1:8" ht="12.75">
      <c r="A112" s="5"/>
      <c r="B112" s="7" t="s">
        <v>46</v>
      </c>
      <c r="C112" s="5">
        <v>871</v>
      </c>
      <c r="D112" s="3" t="s">
        <v>39</v>
      </c>
      <c r="E112" s="3" t="s">
        <v>24</v>
      </c>
      <c r="F112" s="3" t="s">
        <v>45</v>
      </c>
      <c r="G112" s="50"/>
      <c r="H112" s="17">
        <f>H113+H114+H115+H116</f>
        <v>1520.3</v>
      </c>
    </row>
    <row r="113" spans="1:8" ht="15.75">
      <c r="A113" s="5"/>
      <c r="B113" s="112" t="s">
        <v>280</v>
      </c>
      <c r="C113" s="5">
        <v>871</v>
      </c>
      <c r="D113" s="3" t="s">
        <v>39</v>
      </c>
      <c r="E113" s="3" t="s">
        <v>24</v>
      </c>
      <c r="F113" s="3" t="s">
        <v>45</v>
      </c>
      <c r="G113" s="51" t="s">
        <v>302</v>
      </c>
      <c r="H113" s="17">
        <v>917.1</v>
      </c>
    </row>
    <row r="114" spans="1:8" ht="31.5">
      <c r="A114" s="5"/>
      <c r="B114" s="112" t="s">
        <v>281</v>
      </c>
      <c r="C114" s="5">
        <v>871</v>
      </c>
      <c r="D114" s="3" t="s">
        <v>39</v>
      </c>
      <c r="E114" s="3" t="s">
        <v>24</v>
      </c>
      <c r="F114" s="3" t="s">
        <v>45</v>
      </c>
      <c r="G114" s="50">
        <v>242</v>
      </c>
      <c r="H114" s="17">
        <v>15.8</v>
      </c>
    </row>
    <row r="115" spans="1:8" ht="31.5">
      <c r="A115" s="5"/>
      <c r="B115" s="112" t="s">
        <v>283</v>
      </c>
      <c r="C115" s="5">
        <v>871</v>
      </c>
      <c r="D115" s="3" t="s">
        <v>39</v>
      </c>
      <c r="E115" s="3" t="s">
        <v>24</v>
      </c>
      <c r="F115" s="3" t="s">
        <v>45</v>
      </c>
      <c r="G115" s="50">
        <v>244</v>
      </c>
      <c r="H115" s="17">
        <v>569.4</v>
      </c>
    </row>
    <row r="116" spans="1:8" ht="31.5">
      <c r="A116" s="5"/>
      <c r="B116" s="112" t="s">
        <v>284</v>
      </c>
      <c r="C116" s="5">
        <v>871</v>
      </c>
      <c r="D116" s="3" t="s">
        <v>39</v>
      </c>
      <c r="E116" s="3" t="s">
        <v>24</v>
      </c>
      <c r="F116" s="3" t="s">
        <v>45</v>
      </c>
      <c r="G116" s="50">
        <v>851</v>
      </c>
      <c r="H116" s="19">
        <v>18</v>
      </c>
    </row>
    <row r="117" spans="1:8" ht="38.25">
      <c r="A117" s="5"/>
      <c r="B117" s="189" t="s">
        <v>47</v>
      </c>
      <c r="C117" s="5">
        <v>871</v>
      </c>
      <c r="D117" s="6" t="s">
        <v>39</v>
      </c>
      <c r="E117" s="6" t="s">
        <v>24</v>
      </c>
      <c r="F117" s="6" t="s">
        <v>339</v>
      </c>
      <c r="G117" s="206"/>
      <c r="H117" s="207">
        <f>H118</f>
        <v>14.1</v>
      </c>
    </row>
    <row r="118" spans="1:8" ht="15.75">
      <c r="A118" s="5"/>
      <c r="B118" s="111" t="s">
        <v>280</v>
      </c>
      <c r="C118" s="5">
        <v>871</v>
      </c>
      <c r="D118" s="97" t="s">
        <v>39</v>
      </c>
      <c r="E118" s="97" t="s">
        <v>24</v>
      </c>
      <c r="F118" s="97" t="s">
        <v>339</v>
      </c>
      <c r="G118" s="182" t="s">
        <v>302</v>
      </c>
      <c r="H118" s="180">
        <v>14.1</v>
      </c>
    </row>
    <row r="119" spans="1:8" ht="12.75">
      <c r="A119" s="5"/>
      <c r="B119" s="15" t="s">
        <v>120</v>
      </c>
      <c r="C119" s="5">
        <v>871</v>
      </c>
      <c r="D119" s="97" t="s">
        <v>39</v>
      </c>
      <c r="E119" s="97" t="s">
        <v>24</v>
      </c>
      <c r="F119" s="3" t="s">
        <v>88</v>
      </c>
      <c r="G119" s="172"/>
      <c r="H119" s="180">
        <f>H120+H123</f>
        <v>174.5</v>
      </c>
    </row>
    <row r="120" spans="1:8" ht="42.75">
      <c r="A120" s="5"/>
      <c r="B120" s="194" t="s">
        <v>186</v>
      </c>
      <c r="C120" s="5">
        <v>871</v>
      </c>
      <c r="D120" s="163" t="s">
        <v>39</v>
      </c>
      <c r="E120" s="163" t="s">
        <v>24</v>
      </c>
      <c r="F120" s="195" t="s">
        <v>184</v>
      </c>
      <c r="G120" s="212"/>
      <c r="H120" s="213">
        <f>H121</f>
        <v>74.5</v>
      </c>
    </row>
    <row r="121" spans="1:8" ht="31.5">
      <c r="A121" s="5"/>
      <c r="B121" s="112" t="s">
        <v>283</v>
      </c>
      <c r="C121" s="5">
        <v>871</v>
      </c>
      <c r="D121" s="97" t="s">
        <v>39</v>
      </c>
      <c r="E121" s="97" t="s">
        <v>24</v>
      </c>
      <c r="F121" s="209" t="s">
        <v>184</v>
      </c>
      <c r="G121" s="172" t="s">
        <v>293</v>
      </c>
      <c r="H121" s="180">
        <v>74.5</v>
      </c>
    </row>
    <row r="122" spans="1:8" ht="57">
      <c r="A122" s="5"/>
      <c r="B122" s="204" t="s">
        <v>203</v>
      </c>
      <c r="C122" s="5">
        <v>871</v>
      </c>
      <c r="D122" s="163" t="s">
        <v>39</v>
      </c>
      <c r="E122" s="163" t="s">
        <v>24</v>
      </c>
      <c r="F122" s="195" t="s">
        <v>196</v>
      </c>
      <c r="G122" s="212"/>
      <c r="H122" s="180">
        <f>H123</f>
        <v>100</v>
      </c>
    </row>
    <row r="123" spans="1:8" ht="31.5">
      <c r="A123" s="5"/>
      <c r="B123" s="112" t="s">
        <v>283</v>
      </c>
      <c r="C123" s="5">
        <v>871</v>
      </c>
      <c r="D123" s="97" t="s">
        <v>39</v>
      </c>
      <c r="E123" s="97" t="s">
        <v>24</v>
      </c>
      <c r="F123" s="209" t="s">
        <v>196</v>
      </c>
      <c r="G123" s="172" t="s">
        <v>293</v>
      </c>
      <c r="H123" s="180">
        <v>100</v>
      </c>
    </row>
    <row r="124" spans="1:8" ht="12.75">
      <c r="A124" s="5"/>
      <c r="B124" s="6" t="s">
        <v>68</v>
      </c>
      <c r="C124" s="5">
        <v>871</v>
      </c>
      <c r="D124" s="24" t="s">
        <v>39</v>
      </c>
      <c r="E124" s="24" t="s">
        <v>24</v>
      </c>
      <c r="F124" s="24" t="s">
        <v>69</v>
      </c>
      <c r="G124" s="59"/>
      <c r="H124" s="60">
        <f>H125</f>
        <v>454.8</v>
      </c>
    </row>
    <row r="125" spans="1:8" ht="12.75">
      <c r="A125" s="5"/>
      <c r="B125" s="7" t="s">
        <v>46</v>
      </c>
      <c r="C125" s="5">
        <v>871</v>
      </c>
      <c r="D125" s="23" t="s">
        <v>39</v>
      </c>
      <c r="E125" s="23" t="s">
        <v>24</v>
      </c>
      <c r="F125" s="23" t="s">
        <v>70</v>
      </c>
      <c r="G125" s="58"/>
      <c r="H125" s="20">
        <f>SUM(H126:H129)</f>
        <v>454.8</v>
      </c>
    </row>
    <row r="126" spans="1:8" ht="15.75">
      <c r="A126" s="5"/>
      <c r="B126" s="112" t="s">
        <v>280</v>
      </c>
      <c r="C126" s="5">
        <v>871</v>
      </c>
      <c r="D126" s="21" t="s">
        <v>39</v>
      </c>
      <c r="E126" s="21" t="s">
        <v>24</v>
      </c>
      <c r="F126" s="27" t="s">
        <v>70</v>
      </c>
      <c r="G126" s="51" t="s">
        <v>302</v>
      </c>
      <c r="H126" s="26">
        <v>331</v>
      </c>
    </row>
    <row r="127" spans="1:8" ht="31.5">
      <c r="A127" s="5"/>
      <c r="B127" s="111" t="s">
        <v>281</v>
      </c>
      <c r="C127" s="5">
        <v>871</v>
      </c>
      <c r="D127" s="21" t="s">
        <v>39</v>
      </c>
      <c r="E127" s="21" t="s">
        <v>24</v>
      </c>
      <c r="F127" s="27" t="s">
        <v>70</v>
      </c>
      <c r="G127" s="51" t="s">
        <v>290</v>
      </c>
      <c r="H127" s="26">
        <v>29.8</v>
      </c>
    </row>
    <row r="128" spans="1:8" ht="31.5">
      <c r="A128" s="5"/>
      <c r="B128" s="112" t="s">
        <v>282</v>
      </c>
      <c r="C128" s="5">
        <v>871</v>
      </c>
      <c r="D128" s="21" t="s">
        <v>39</v>
      </c>
      <c r="E128" s="21" t="s">
        <v>24</v>
      </c>
      <c r="F128" s="27" t="s">
        <v>70</v>
      </c>
      <c r="G128" s="50">
        <v>243</v>
      </c>
      <c r="H128" s="26"/>
    </row>
    <row r="129" spans="1:8" ht="31.5">
      <c r="A129" s="5"/>
      <c r="B129" s="112" t="s">
        <v>283</v>
      </c>
      <c r="C129" s="5">
        <v>871</v>
      </c>
      <c r="D129" s="21" t="s">
        <v>39</v>
      </c>
      <c r="E129" s="21" t="s">
        <v>24</v>
      </c>
      <c r="F129" s="27" t="s">
        <v>70</v>
      </c>
      <c r="G129" s="50">
        <v>244</v>
      </c>
      <c r="H129" s="26">
        <v>94</v>
      </c>
    </row>
    <row r="130" spans="1:8" ht="40.5">
      <c r="A130" s="5"/>
      <c r="B130" s="183" t="s">
        <v>47</v>
      </c>
      <c r="C130" s="5">
        <v>871</v>
      </c>
      <c r="D130" s="184" t="s">
        <v>39</v>
      </c>
      <c r="E130" s="184" t="s">
        <v>24</v>
      </c>
      <c r="F130" s="6" t="s">
        <v>339</v>
      </c>
      <c r="G130" s="186"/>
      <c r="H130" s="187">
        <f>H131</f>
        <v>6.2</v>
      </c>
    </row>
    <row r="131" spans="1:8" ht="15" customHeight="1">
      <c r="A131" s="5"/>
      <c r="B131" s="111" t="s">
        <v>280</v>
      </c>
      <c r="C131" s="5">
        <v>871</v>
      </c>
      <c r="D131" s="97" t="s">
        <v>39</v>
      </c>
      <c r="E131" s="97" t="s">
        <v>24</v>
      </c>
      <c r="F131" s="97" t="s">
        <v>339</v>
      </c>
      <c r="G131" s="182" t="s">
        <v>302</v>
      </c>
      <c r="H131" s="180">
        <v>6.2</v>
      </c>
    </row>
    <row r="132" spans="1:8" ht="13.5" hidden="1">
      <c r="A132" s="5"/>
      <c r="B132" s="188" t="s">
        <v>74</v>
      </c>
      <c r="C132" s="5">
        <v>871</v>
      </c>
      <c r="D132" s="184" t="s">
        <v>39</v>
      </c>
      <c r="E132" s="184" t="s">
        <v>24</v>
      </c>
      <c r="F132" s="185" t="s">
        <v>70</v>
      </c>
      <c r="G132" s="186"/>
      <c r="H132" s="187">
        <f>H133</f>
        <v>0</v>
      </c>
    </row>
    <row r="133" spans="1:8" ht="15.75" hidden="1">
      <c r="A133" s="5"/>
      <c r="B133" s="111" t="s">
        <v>280</v>
      </c>
      <c r="C133" s="5">
        <v>871</v>
      </c>
      <c r="D133" s="97" t="s">
        <v>39</v>
      </c>
      <c r="E133" s="97" t="s">
        <v>24</v>
      </c>
      <c r="F133" s="27" t="s">
        <v>70</v>
      </c>
      <c r="G133" s="182" t="s">
        <v>302</v>
      </c>
      <c r="H133" s="180"/>
    </row>
    <row r="134" spans="1:8" ht="51">
      <c r="A134" s="5"/>
      <c r="B134" s="189" t="s">
        <v>303</v>
      </c>
      <c r="C134" s="5">
        <v>871</v>
      </c>
      <c r="D134" s="97" t="s">
        <v>39</v>
      </c>
      <c r="E134" s="97" t="s">
        <v>24</v>
      </c>
      <c r="F134" s="185" t="s">
        <v>340</v>
      </c>
      <c r="G134" s="182"/>
      <c r="H134" s="180">
        <f>H135</f>
        <v>212.6</v>
      </c>
    </row>
    <row r="135" spans="1:8" ht="47.25">
      <c r="A135" s="5"/>
      <c r="B135" s="111" t="s">
        <v>304</v>
      </c>
      <c r="C135" s="5">
        <v>871</v>
      </c>
      <c r="D135" s="97" t="s">
        <v>39</v>
      </c>
      <c r="E135" s="97" t="s">
        <v>24</v>
      </c>
      <c r="F135" s="27" t="s">
        <v>340</v>
      </c>
      <c r="G135" s="182" t="s">
        <v>305</v>
      </c>
      <c r="H135" s="180">
        <v>212.6</v>
      </c>
    </row>
    <row r="136" spans="1:8" ht="31.5">
      <c r="A136" s="5"/>
      <c r="B136" s="191" t="s">
        <v>315</v>
      </c>
      <c r="C136" s="5">
        <v>871</v>
      </c>
      <c r="D136" s="212" t="s">
        <v>39</v>
      </c>
      <c r="E136" s="212" t="s">
        <v>33</v>
      </c>
      <c r="F136" s="185"/>
      <c r="G136" s="214"/>
      <c r="H136" s="213">
        <f>H137</f>
        <v>10</v>
      </c>
    </row>
    <row r="137" spans="1:8" ht="45">
      <c r="A137" s="5"/>
      <c r="B137" s="203" t="s">
        <v>190</v>
      </c>
      <c r="C137" s="5">
        <v>871</v>
      </c>
      <c r="D137" s="172" t="s">
        <v>39</v>
      </c>
      <c r="E137" s="172" t="s">
        <v>33</v>
      </c>
      <c r="F137" s="23" t="s">
        <v>192</v>
      </c>
      <c r="G137" s="182"/>
      <c r="H137" s="180">
        <f>H138</f>
        <v>10</v>
      </c>
    </row>
    <row r="138" spans="1:8" ht="31.5">
      <c r="A138" s="5"/>
      <c r="B138" s="112" t="s">
        <v>283</v>
      </c>
      <c r="C138" s="5">
        <v>871</v>
      </c>
      <c r="D138" s="172" t="s">
        <v>39</v>
      </c>
      <c r="E138" s="172" t="s">
        <v>33</v>
      </c>
      <c r="F138" s="23" t="s">
        <v>192</v>
      </c>
      <c r="G138" s="182" t="s">
        <v>293</v>
      </c>
      <c r="H138" s="180">
        <v>10</v>
      </c>
    </row>
    <row r="139" spans="1:8" ht="14.25">
      <c r="A139" s="5"/>
      <c r="B139" s="4" t="s">
        <v>306</v>
      </c>
      <c r="C139" s="5">
        <v>871</v>
      </c>
      <c r="D139" s="25" t="s">
        <v>75</v>
      </c>
      <c r="E139" s="25"/>
      <c r="F139" s="24"/>
      <c r="G139" s="24"/>
      <c r="H139" s="60">
        <f>H140</f>
        <v>20</v>
      </c>
    </row>
    <row r="140" spans="1:8" ht="12.75">
      <c r="A140" s="5"/>
      <c r="B140" s="15" t="s">
        <v>316</v>
      </c>
      <c r="C140" s="5">
        <v>871</v>
      </c>
      <c r="D140" s="22" t="s">
        <v>75</v>
      </c>
      <c r="E140" s="22" t="s">
        <v>25</v>
      </c>
      <c r="F140" s="23"/>
      <c r="G140" s="23"/>
      <c r="H140" s="20">
        <f>H141</f>
        <v>20</v>
      </c>
    </row>
    <row r="141" spans="1:8" ht="45">
      <c r="A141" s="5"/>
      <c r="B141" s="203" t="s">
        <v>190</v>
      </c>
      <c r="C141" s="5">
        <v>871</v>
      </c>
      <c r="D141" s="22" t="s">
        <v>75</v>
      </c>
      <c r="E141" s="22" t="s">
        <v>25</v>
      </c>
      <c r="F141" s="209" t="s">
        <v>192</v>
      </c>
      <c r="G141" s="23"/>
      <c r="H141" s="26">
        <f>H142</f>
        <v>20</v>
      </c>
    </row>
    <row r="142" spans="1:8" ht="31.5">
      <c r="A142" s="5"/>
      <c r="B142" s="112" t="s">
        <v>283</v>
      </c>
      <c r="C142" s="5">
        <v>871</v>
      </c>
      <c r="D142" s="208" t="s">
        <v>75</v>
      </c>
      <c r="E142" s="208" t="s">
        <v>25</v>
      </c>
      <c r="F142" s="209" t="s">
        <v>192</v>
      </c>
      <c r="G142" s="210">
        <v>244</v>
      </c>
      <c r="H142" s="26">
        <v>20</v>
      </c>
    </row>
    <row r="143" spans="4:8" ht="12.75">
      <c r="D143"/>
      <c r="E143"/>
      <c r="F143"/>
      <c r="G143"/>
      <c r="H143" s="55">
        <f>H9+H48+H53+H62+H73+H104+H109+H139</f>
        <v>14056.5</v>
      </c>
    </row>
    <row r="144" spans="4:8" ht="12.75">
      <c r="D144"/>
      <c r="E144"/>
      <c r="F144"/>
      <c r="G144"/>
      <c r="H144"/>
    </row>
    <row r="145" spans="4:8" ht="12.75">
      <c r="D145"/>
      <c r="E145"/>
      <c r="F145"/>
      <c r="G145" s="62" t="s">
        <v>24</v>
      </c>
      <c r="H145" s="47">
        <f>H9</f>
        <v>4026.0999999999995</v>
      </c>
    </row>
    <row r="146" spans="4:8" ht="12.75">
      <c r="D146"/>
      <c r="E146"/>
      <c r="F146"/>
      <c r="G146" s="62" t="s">
        <v>31</v>
      </c>
      <c r="H146" s="47">
        <f>H48</f>
        <v>150</v>
      </c>
    </row>
    <row r="147" spans="4:8" ht="12.75">
      <c r="D147"/>
      <c r="E147"/>
      <c r="F147"/>
      <c r="G147" s="62" t="s">
        <v>25</v>
      </c>
      <c r="H147" s="47">
        <f>H53</f>
        <v>55</v>
      </c>
    </row>
    <row r="148" spans="4:8" ht="12.75">
      <c r="D148"/>
      <c r="E148"/>
      <c r="F148"/>
      <c r="G148" s="62" t="s">
        <v>33</v>
      </c>
      <c r="H148" s="47">
        <f>H62</f>
        <v>1289.1000000000001</v>
      </c>
    </row>
    <row r="149" spans="4:8" ht="12.75">
      <c r="D149"/>
      <c r="E149"/>
      <c r="F149"/>
      <c r="G149" s="62" t="s">
        <v>34</v>
      </c>
      <c r="H149" s="47">
        <f>H73</f>
        <v>6063.8</v>
      </c>
    </row>
    <row r="150" spans="4:8" ht="12.75">
      <c r="D150"/>
      <c r="E150"/>
      <c r="F150"/>
      <c r="G150" s="62" t="s">
        <v>38</v>
      </c>
      <c r="H150" s="47">
        <f>H104</f>
        <v>60</v>
      </c>
    </row>
    <row r="151" spans="4:8" ht="12.75">
      <c r="D151"/>
      <c r="E151"/>
      <c r="F151"/>
      <c r="G151" s="62" t="s">
        <v>39</v>
      </c>
      <c r="H151" s="47">
        <f>H109</f>
        <v>2392.4999999999995</v>
      </c>
    </row>
    <row r="152" spans="4:8" ht="12.75">
      <c r="D152"/>
      <c r="E152"/>
      <c r="F152"/>
      <c r="G152" s="62" t="s">
        <v>77</v>
      </c>
      <c r="H152" s="47"/>
    </row>
    <row r="153" spans="4:8" ht="12.75">
      <c r="D153"/>
      <c r="E153"/>
      <c r="F153"/>
      <c r="G153" s="62">
        <v>10</v>
      </c>
      <c r="H153" s="47">
        <f>H139</f>
        <v>20</v>
      </c>
    </row>
    <row r="154" spans="4:8" ht="12.75">
      <c r="D154"/>
      <c r="E154"/>
      <c r="F154"/>
      <c r="G154" s="62" t="s">
        <v>148</v>
      </c>
      <c r="H154" s="47"/>
    </row>
    <row r="155" spans="4:8" ht="12.75">
      <c r="D155"/>
      <c r="E155"/>
      <c r="F155"/>
      <c r="G155"/>
      <c r="H155" s="76">
        <f>SUM(H145:H154)</f>
        <v>14056.5</v>
      </c>
    </row>
  </sheetData>
  <sheetProtection/>
  <mergeCells count="5">
    <mergeCell ref="F1:H1"/>
    <mergeCell ref="C2:H2"/>
    <mergeCell ref="A5:H5"/>
    <mergeCell ref="A4:H4"/>
    <mergeCell ref="E3:H3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2013-05-27T05:21:21Z</cp:lastPrinted>
  <dcterms:created xsi:type="dcterms:W3CDTF">2002-06-04T10:05:56Z</dcterms:created>
  <dcterms:modified xsi:type="dcterms:W3CDTF">2013-06-07T08:44:18Z</dcterms:modified>
  <cp:category/>
  <cp:version/>
  <cp:contentType/>
  <cp:contentStatus/>
</cp:coreProperties>
</file>